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4200" windowWidth="15480" windowHeight="5235" tabRatio="910" activeTab="0"/>
  </bookViews>
  <sheets>
    <sheet name="Мих" sheetId="1" r:id="rId1"/>
  </sheets>
  <definedNames>
    <definedName name="_xlnm.Print_Area" localSheetId="0">'Мих'!$A$1:$L$188</definedName>
  </definedNames>
  <calcPr fullCalcOnLoad="1"/>
</workbook>
</file>

<file path=xl/sharedStrings.xml><?xml version="1.0" encoding="utf-8"?>
<sst xmlns="http://schemas.openxmlformats.org/spreadsheetml/2006/main" count="267" uniqueCount="178">
  <si>
    <t>Е.И. Шляхтина</t>
  </si>
  <si>
    <t>О.В. Крыжановская</t>
  </si>
  <si>
    <t xml:space="preserve">I. Нефинансовые активы, всего:   </t>
  </si>
  <si>
    <t xml:space="preserve">из них:   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</si>
  <si>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</si>
  <si>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</si>
  <si>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</si>
  <si>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 xml:space="preserve">1.2. Общая балансовая стоимость движимого муниципального имущества, всего   </t>
  </si>
  <si>
    <t xml:space="preserve">в том числе:  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</si>
  <si>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</si>
  <si>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</si>
  <si>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</si>
  <si>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 xml:space="preserve">2.1. Дебиторская задолженность по доходам, полученным за счет средств  бюджета  </t>
  </si>
  <si>
    <t xml:space="preserve">2.2. Дебиторская задолженность по выданным авансам, полученным за счет средств бюджета, всего:   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</si>
  <si>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</si>
  <si>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</si>
  <si>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</si>
  <si>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</si>
  <si>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</si>
  <si>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</si>
  <si>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</si>
  <si>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</si>
  <si>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"  "                 2013 г.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</si>
  <si>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</si>
  <si>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</si>
  <si>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</si>
  <si>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</si>
  <si>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 xml:space="preserve"> формирование общей культуры личности обучающихся на основе усвоения обязательного минимума содержания общеобразователь-ных программ;
 адаптация обучающихся к жизни в обществе;
 создание основы для осознанного выбора и последующего освоения профессиональных образовательных программ;
 воспитание гражданственности, трудолюбия, уважения к правам и свободам человека, любви к окружающей природе, Родине, семье;
 формирование здорового образа жизни;
 обеспечение конституционного права граждан Российской Федера-ции на получение общего образования;      
 обеспечение основных образовательных программ общего образо-вания в соответствии с требованиями федеральных государствен-ных образовательных стандартов;
 предоставление обучающимся качественного образования;
 формирование у обучающихся готовности к осознанному выбору профессии; 
 воспитание человека культуры, способного к саморазвитию, к твор-ческой самореализации и нравственной корректировке своей дея-тельности и поведения в изменяющемся обществе;
 реализация идеи общего, интеллектуального, нравственного разви-тия личности через содержание образования;
 внедрение системы дополнительного образования; 
 изучение и удовлетворение потребностей обучающихся, их родите-лей (законных представителей) в области дополнительных образо-вательных услуг.
</t>
  </si>
  <si>
    <t>Повышение квалификации педагогических работников</t>
  </si>
  <si>
    <t>Выполнение государственного стандарта образования</t>
  </si>
  <si>
    <t>Внедрение информационно-коммуникационных технологий в образовательный процесс</t>
  </si>
  <si>
    <t>Обеспечение безопасности пребывания обучающихся в школе</t>
  </si>
  <si>
    <t xml:space="preserve">муниципальное бюджетное общеобразовательное учреждение Михайловская средняя общеобразовательная школа </t>
  </si>
  <si>
    <t>И.С. Пятина</t>
  </si>
  <si>
    <t>Тацинского района Ростовской области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</si>
  <si>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</si>
  <si>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</si>
  <si>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</si>
  <si>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</si>
  <si>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</si>
  <si>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</si>
  <si>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</si>
  <si>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</si>
  <si>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</si>
  <si>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</si>
  <si>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</si>
  <si>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</si>
  <si>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</si>
  <si>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</si>
  <si>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</si>
  <si>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</si>
  <si>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</si>
  <si>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</si>
  <si>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</si>
  <si>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</si>
  <si>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</si>
  <si>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</si>
  <si>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</si>
  <si>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</si>
  <si>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</si>
  <si>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</si>
  <si>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</si>
  <si>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</si>
  <si>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</si>
  <si>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</si>
  <si>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</si>
  <si>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</si>
  <si>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</si>
  <si>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</si>
  <si>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</si>
  <si>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</si>
  <si>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</si>
  <si>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</si>
  <si>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</si>
  <si>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N п/п  </t>
  </si>
  <si>
    <t>задача</t>
  </si>
  <si>
    <t>срок исполнения</t>
  </si>
  <si>
    <t xml:space="preserve">4 Мероприятия стратегического развития муниципального учреждения </t>
  </si>
  <si>
    <t xml:space="preserve"> </t>
  </si>
  <si>
    <t>(расшифровка подписи)</t>
  </si>
  <si>
    <t>Руководитель финансово-экономической службы МАУ «РКЦ в сфере образования Тацинского района»</t>
  </si>
  <si>
    <t>_____________________</t>
  </si>
  <si>
    <t>Сумма</t>
  </si>
  <si>
    <t>мероприятия</t>
  </si>
  <si>
    <t xml:space="preserve">Идентификационный номер налогоплательщика (ИНН) </t>
  </si>
  <si>
    <t xml:space="preserve">Код причины постановки на учет (КПП) </t>
  </si>
  <si>
    <t xml:space="preserve">       (подпись) </t>
  </si>
  <si>
    <t>Е.А. Устенко</t>
  </si>
  <si>
    <t>тел. 2-10-54</t>
  </si>
  <si>
    <t>3. Показатели по поступлениям и расходам (выплатам) учреждения</t>
  </si>
  <si>
    <t>2. Показатели финансового состояния муниципального учреждения</t>
  </si>
  <si>
    <t>Исполнители:</t>
  </si>
  <si>
    <t>УТВЕРЖДАЮ:</t>
  </si>
  <si>
    <t xml:space="preserve">Заведующий Отделом образования Администрации </t>
  </si>
  <si>
    <t>Н.И. Кока</t>
  </si>
  <si>
    <t>Школа осуществляет обучение и воспитание в интересах личности, общества, государства, обеспечивает охрану здоровья и создание благо-приятных условий для разностороннего развития личности, в том числе возможности удовлетворения потребности обучающегося в самообразо-вании и получении дополнительного образования.</t>
  </si>
  <si>
    <t xml:space="preserve"> дополнительные образовательные и культурно-просветительские услуги населению Тацинского района (обучение по дополнитель-ным образовательным программам, преподавание специальных курсов, циклов и дисциплин, репетиторство и др.), в том числе за плату, за пределами основных общеобразовательных программ, оп-ределяющих статус общеобразовательного учреждения;
 организационно-педагогическая и учебно-методическая деятельность;
 научно-исследовательская деятельность – исследования в сфере общего образования;
 издательская деятельность (в соответствии с Законом РФ «Об изда-тельской деятельности»).
</t>
  </si>
  <si>
    <t xml:space="preserve"> Директор МБОУ Михайловская СОШ</t>
  </si>
  <si>
    <t xml:space="preserve">И.С.Харламова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</si>
  <si>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</si>
  <si>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-</t>
  </si>
  <si>
    <t>1.1. Общая балансовая стоимость недвижимого муниципального имущества, всего</t>
  </si>
  <si>
    <t>Наименование показателя</t>
  </si>
  <si>
    <t>Код бюджетной классификации</t>
  </si>
  <si>
    <t>Всего</t>
  </si>
  <si>
    <t>В том числе</t>
  </si>
  <si>
    <t>Очередной финансовый год</t>
  </si>
  <si>
    <t>Первый год планового периода</t>
  </si>
  <si>
    <t>Второй год планового периода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</si>
  <si>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</si>
  <si>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</si>
  <si>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Остаток средств на начало планируемого года &lt;*&gt;</t>
  </si>
  <si>
    <t>Поступления, всего:</t>
  </si>
  <si>
    <t>в том числе:</t>
  </si>
  <si>
    <t>субсидии на выполнение муниципального задания (областной бюджет)</t>
  </si>
  <si>
    <t>субсидии на выполнение муниципального задания (местный бюджет)</t>
  </si>
  <si>
    <t>целевые субсидии (областной бюджет)</t>
  </si>
  <si>
    <t>целевые субсидии (местный бюджет)</t>
  </si>
  <si>
    <t>бюджетные инвестиции</t>
  </si>
  <si>
    <t>услуга №1</t>
  </si>
  <si>
    <t>услуга №2</t>
  </si>
  <si>
    <t>Поступления от иной приносящей доход деятельности, всего</t>
  </si>
  <si>
    <t>поступления от реализации ценных бумаг</t>
  </si>
  <si>
    <t>Планируемый остаток средств на конец планируемого года</t>
  </si>
  <si>
    <t>Расходы (выплаты), всего: в том числе:</t>
  </si>
  <si>
    <t>оплата труда и начисления на выплаты по оплате труда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</si>
  <si>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</si>
  <si>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</si>
  <si>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</si>
  <si>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</si>
  <si>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услуг (выполнения работ),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</si>
  <si>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</si>
  <si>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</si>
  <si>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</si>
  <si>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</si>
  <si>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</si>
  <si>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</si>
  <si>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всего</t>
  </si>
  <si>
    <t>безвозмездные перечисления муниципальным учреждениям</t>
  </si>
  <si>
    <t>социальное обеспечение, всего</t>
  </si>
  <si>
    <t>пособия по социальной помощи населению</t>
  </si>
  <si>
    <t> 262</t>
  </si>
  <si>
    <t>прочие расходы</t>
  </si>
  <si>
    <t> 290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</si>
  <si>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</si>
  <si>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</si>
  <si>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</si>
  <si>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</si>
  <si>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</si>
  <si>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</si>
  <si>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</si>
  <si>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</si>
  <si>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</si>
  <si>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Х</t>
  </si>
  <si>
    <t>поступления от оказания учреждением услуг (выполнения работ), предоставление которых для физических  и юридических лиц  осуществляется на платной основе, всего</t>
  </si>
  <si>
    <t>Наименование учреждения</t>
  </si>
  <si>
    <t> форма по ОКУД</t>
  </si>
  <si>
    <t>по ОКПО</t>
  </si>
  <si>
    <t>Наименование органа, осуществляющего функции и полномочия учредителя</t>
  </si>
  <si>
    <t>Глава по БК</t>
  </si>
  <si>
    <t>Адрес фактического местонахождения</t>
  </si>
  <si>
    <t>по ОКЕИ</t>
  </si>
  <si>
    <t>по ОКВ</t>
  </si>
  <si>
    <t>Единица измерения: руб.</t>
  </si>
  <si>
    <t>1. Сведения о деятельности муниципального учреждения</t>
  </si>
  <si>
    <t xml:space="preserve">1. Цели деятельности учреждения в соответствии с федеральными законами, иными нормативными правовыми актами и уставом учреждении:  </t>
  </si>
  <si>
    <t>    2. Виды деятельности учреждения, относящиеся к его основным видам деятельности в соответствии с уставом учреждения:</t>
  </si>
  <si>
    <t xml:space="preserve">    3. Перечень услуг (работ), осуществляемых на платной основе:</t>
  </si>
  <si>
    <t>Главный бухгалтер МАУ "РКЦ в сфере образования Тацинского района"</t>
  </si>
  <si>
    <t xml:space="preserve">                                                               ПЛАН  ФИНАНСОВО-ХОЗЯЙСТВЕННОЙ ДЕЯТЕЛЬНОСТИ МУНИЦИПАЛЬНОГО ОБРАЗОВАТЕЛЬНОГО УЧРЕЖДЕНИЯ 
                                                ТАЦИНСКОГО РАЙОНА
                             на 2015 год и  плановый период 2016, 2017 гг.</t>
  </si>
  <si>
    <t>по ОКТМО</t>
  </si>
  <si>
    <t xml:space="preserve">Приобретение оборудования </t>
  </si>
  <si>
    <t>2015 год</t>
  </si>
  <si>
    <t xml:space="preserve">Приобретение АРМа </t>
  </si>
  <si>
    <t>Монтаж системы видеонаблюдения</t>
  </si>
  <si>
    <t xml:space="preserve">Курсы повышения квалификации </t>
  </si>
  <si>
    <t>"31" марта 2015 г.</t>
  </si>
  <si>
    <t>"31" марта 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</si>
</sst>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u val="single"/>
      <sz val="6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7" xfId="0" applyNumberFormat="1" applyFont="1" applyFill="1" applyBorder="1" applyAlignment="1">
      <alignment horizontal="right" vertical="top" wrapText="1"/>
    </xf>
    <xf numFmtId="2" fontId="1" fillId="0" borderId="18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13" xfId="42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 horizontal="center"/>
    </xf>
    <xf numFmtId="0" fontId="2" fillId="0" borderId="13" xfId="42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ferent.ru/1/121733" TargetMode="External" /><Relationship Id="rId2" Type="http://schemas.openxmlformats.org/officeDocument/2006/relationships/hyperlink" Target="http://www.referent.ru/1/122567" TargetMode="External" /><Relationship Id="rId3" Type="http://schemas.openxmlformats.org/officeDocument/2006/relationships/hyperlink" Target="http://www.referent.ru/1/14485" TargetMode="External" /><Relationship Id="rId4" Type="http://schemas.openxmlformats.org/officeDocument/2006/relationships/hyperlink" Target="http://www.referent.ru/1/117767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S261"/>
  <sheetViews>
    <sheetView tabSelected="1" view="pageBreakPreview" zoomScale="75" zoomScaleSheetLayoutView="75" zoomScalePageLayoutView="0" workbookViewId="0" topLeftCell="B1">
      <selection activeCell="B1" sqref="A1:IV16384"/>
    </sheetView>
  </sheetViews>
  <sheetFormatPr defaultColWidth="9.140625" defaultRowHeight="12.75"/>
  <cols>
    <col min="2" max="2" width="51.28125" style="0" customWidth="1"/>
    <col min="3" max="3" width="13.28125" style="0" customWidth="1"/>
    <col min="4" max="4" width="14.7109375" style="0" customWidth="1"/>
    <col min="5" max="5" width="14.421875" style="0" customWidth="1"/>
    <col min="6" max="6" width="14.7109375" style="0" customWidth="1"/>
    <col min="7" max="7" width="14.28125" style="0" customWidth="1"/>
    <col min="8" max="8" width="16.421875" style="0" customWidth="1"/>
    <col min="9" max="9" width="13.57421875" style="0" customWidth="1"/>
    <col min="14" max="14" width="19.7109375" style="0" customWidth="1"/>
    <col min="16" max="16" width="13.00390625" style="0" customWidth="1"/>
    <col min="17" max="17" width="9.8515625" style="0" bestFit="1" customWidth="1"/>
    <col min="19" max="19" width="9.8515625" style="0" bestFit="1" customWidth="1"/>
  </cols>
  <sheetData>
    <row r="2" spans="7:11" ht="12.75">
      <c r="G2" s="96" t="s">
        <v>92</v>
      </c>
      <c r="H2" s="97"/>
      <c r="I2" s="97"/>
      <c r="J2" s="97"/>
      <c r="K2" s="97"/>
    </row>
    <row r="3" spans="7:11" ht="12.75">
      <c r="G3" s="98" t="s">
        <v>93</v>
      </c>
      <c r="H3" s="99"/>
      <c r="I3" s="99"/>
      <c r="J3" s="99"/>
      <c r="K3" s="99"/>
    </row>
    <row r="4" spans="7:11" ht="12.75">
      <c r="G4" s="98" t="s">
        <v>34</v>
      </c>
      <c r="H4" s="98"/>
      <c r="I4" s="98"/>
      <c r="J4" s="98"/>
      <c r="K4" s="98"/>
    </row>
    <row r="5" spans="7:11" ht="15.75">
      <c r="G5" s="100" t="s">
        <v>81</v>
      </c>
      <c r="H5" s="100"/>
      <c r="I5" s="96" t="s">
        <v>94</v>
      </c>
      <c r="J5" s="97"/>
      <c r="K5" s="97"/>
    </row>
    <row r="6" spans="7:11" ht="12.75">
      <c r="G6" s="93" t="s">
        <v>86</v>
      </c>
      <c r="H6" s="93"/>
      <c r="I6" s="2"/>
      <c r="J6" s="2"/>
      <c r="K6" s="2"/>
    </row>
    <row r="7" spans="7:9" ht="21" customHeight="1">
      <c r="G7" s="94" t="s">
        <v>176</v>
      </c>
      <c r="H7" s="94"/>
      <c r="I7" s="94"/>
    </row>
    <row r="8" spans="1:15" ht="69" customHeight="1">
      <c r="A8" s="4"/>
      <c r="B8" s="95" t="s">
        <v>169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1"/>
      <c r="N8" s="1"/>
      <c r="O8" s="1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2.5" customHeight="1">
      <c r="A10" s="4"/>
      <c r="B10" s="4"/>
      <c r="C10" s="101"/>
      <c r="D10" s="42" t="s">
        <v>176</v>
      </c>
      <c r="E10" s="4"/>
      <c r="F10" s="4"/>
      <c r="G10" s="29"/>
      <c r="H10" s="29"/>
      <c r="I10" s="29"/>
      <c r="J10" s="29"/>
      <c r="K10" s="4"/>
      <c r="L10" s="4"/>
    </row>
    <row r="11" spans="1:12" ht="12.75">
      <c r="A11" s="4"/>
      <c r="B11" s="4"/>
      <c r="C11" s="40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 s="4"/>
      <c r="B12" s="71" t="s">
        <v>155</v>
      </c>
      <c r="C12" s="71"/>
      <c r="D12" s="89" t="s">
        <v>156</v>
      </c>
      <c r="E12" s="89"/>
      <c r="F12" s="89"/>
      <c r="G12" s="90"/>
      <c r="H12" s="90"/>
      <c r="I12" s="90"/>
      <c r="J12" s="90"/>
      <c r="K12" s="90"/>
      <c r="L12" s="4"/>
    </row>
    <row r="13" spans="1:12" ht="47.25" customHeight="1">
      <c r="A13" s="4"/>
      <c r="B13" s="92" t="s">
        <v>32</v>
      </c>
      <c r="C13" s="92"/>
      <c r="D13" s="71" t="s">
        <v>157</v>
      </c>
      <c r="E13" s="71"/>
      <c r="F13" s="71"/>
      <c r="G13" s="90">
        <v>48260756</v>
      </c>
      <c r="H13" s="90"/>
      <c r="I13" s="90"/>
      <c r="J13" s="90"/>
      <c r="K13" s="90"/>
      <c r="L13" s="4"/>
    </row>
    <row r="14" spans="1:12" ht="31.5" customHeight="1">
      <c r="A14" s="4"/>
      <c r="B14" s="71" t="s">
        <v>158</v>
      </c>
      <c r="C14" s="71"/>
      <c r="D14" s="71" t="s">
        <v>159</v>
      </c>
      <c r="E14" s="71"/>
      <c r="F14" s="71"/>
      <c r="G14" s="90">
        <v>907</v>
      </c>
      <c r="H14" s="90"/>
      <c r="I14" s="90"/>
      <c r="J14" s="90"/>
      <c r="K14" s="90"/>
      <c r="L14" s="4"/>
    </row>
    <row r="15" spans="1:12" ht="15.75">
      <c r="A15" s="4"/>
      <c r="B15" s="71" t="s">
        <v>160</v>
      </c>
      <c r="C15" s="71"/>
      <c r="D15" s="91" t="s">
        <v>170</v>
      </c>
      <c r="E15" s="89"/>
      <c r="F15" s="89"/>
      <c r="G15" s="90">
        <v>60654448</v>
      </c>
      <c r="H15" s="90"/>
      <c r="I15" s="90"/>
      <c r="J15" s="90"/>
      <c r="K15" s="90"/>
      <c r="L15" s="4"/>
    </row>
    <row r="16" spans="1:12" ht="31.5" customHeight="1">
      <c r="A16" s="4"/>
      <c r="B16" s="71" t="s">
        <v>84</v>
      </c>
      <c r="C16" s="71"/>
      <c r="D16" s="89" t="s">
        <v>161</v>
      </c>
      <c r="E16" s="89"/>
      <c r="F16" s="89"/>
      <c r="G16" s="90">
        <v>6134007880</v>
      </c>
      <c r="H16" s="90"/>
      <c r="I16" s="90"/>
      <c r="J16" s="90"/>
      <c r="K16" s="90"/>
      <c r="L16" s="4"/>
    </row>
    <row r="17" spans="1:12" ht="31.5" customHeight="1">
      <c r="A17" s="4"/>
      <c r="B17" s="71" t="s">
        <v>85</v>
      </c>
      <c r="C17" s="71"/>
      <c r="D17" s="89" t="s">
        <v>162</v>
      </c>
      <c r="E17" s="89"/>
      <c r="F17" s="89"/>
      <c r="G17" s="90">
        <v>613401001</v>
      </c>
      <c r="H17" s="90"/>
      <c r="I17" s="90"/>
      <c r="J17" s="90"/>
      <c r="K17" s="90"/>
      <c r="L17" s="4"/>
    </row>
    <row r="18" spans="1:12" ht="15.75">
      <c r="A18" s="4"/>
      <c r="B18" s="71" t="s">
        <v>163</v>
      </c>
      <c r="C18" s="71"/>
      <c r="D18" s="71"/>
      <c r="E18" s="71"/>
      <c r="F18" s="71"/>
      <c r="G18" s="90"/>
      <c r="H18" s="90"/>
      <c r="I18" s="90"/>
      <c r="J18" s="90"/>
      <c r="K18" s="90"/>
      <c r="L18" s="4"/>
    </row>
    <row r="19" spans="1:12" ht="12.75">
      <c r="A19" s="4"/>
      <c r="B19" s="4"/>
      <c r="C19" s="4"/>
      <c r="D19" s="40"/>
      <c r="E19" s="40"/>
      <c r="F19" s="40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.75" customHeight="1">
      <c r="A21" s="4"/>
      <c r="B21" s="57" t="s">
        <v>164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22.5" customHeight="1">
      <c r="A22" s="4"/>
      <c r="B22" s="88" t="s">
        <v>165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261" customHeight="1">
      <c r="A23" s="4"/>
      <c r="B23" s="86" t="s">
        <v>27</v>
      </c>
      <c r="C23" s="86"/>
      <c r="D23" s="86"/>
      <c r="E23" s="86"/>
      <c r="F23" s="86"/>
      <c r="G23" s="86"/>
      <c r="H23" s="86"/>
      <c r="I23" s="86"/>
      <c r="J23" s="86"/>
      <c r="K23" s="86"/>
      <c r="L23" s="43"/>
    </row>
    <row r="24" spans="1:12" ht="22.5" customHeight="1">
      <c r="A24" s="4"/>
      <c r="B24" s="86" t="s">
        <v>166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51.75" customHeight="1">
      <c r="A25" s="4"/>
      <c r="B25" s="86" t="s">
        <v>95</v>
      </c>
      <c r="C25" s="86"/>
      <c r="D25" s="86"/>
      <c r="E25" s="86"/>
      <c r="F25" s="86"/>
      <c r="G25" s="86"/>
      <c r="H25" s="86"/>
      <c r="I25" s="86"/>
      <c r="J25" s="86"/>
      <c r="K25" s="86"/>
      <c r="L25" s="28"/>
    </row>
    <row r="26" spans="1:12" ht="117" customHeight="1">
      <c r="A26" s="4"/>
      <c r="B26" s="86" t="s">
        <v>96</v>
      </c>
      <c r="C26" s="86"/>
      <c r="D26" s="86"/>
      <c r="E26" s="86"/>
      <c r="F26" s="86"/>
      <c r="G26" s="86"/>
      <c r="H26" s="86"/>
      <c r="I26" s="86"/>
      <c r="J26" s="86"/>
      <c r="K26" s="86"/>
      <c r="L26" s="28"/>
    </row>
    <row r="27" spans="1:12" ht="15.75">
      <c r="A27" s="4"/>
      <c r="B27" s="87" t="s">
        <v>167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.75">
      <c r="A29" s="4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>
      <c r="A31" s="4"/>
      <c r="B31" s="57" t="s">
        <v>90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4.75" customHeight="1">
      <c r="A33" s="4"/>
      <c r="B33" s="83" t="s">
        <v>102</v>
      </c>
      <c r="C33" s="83"/>
      <c r="D33" s="83"/>
      <c r="E33" s="83"/>
      <c r="F33" s="84"/>
      <c r="G33" s="85" t="s">
        <v>82</v>
      </c>
      <c r="H33" s="85"/>
      <c r="I33" s="85"/>
      <c r="J33" s="85"/>
      <c r="K33" s="29"/>
      <c r="L33" s="29"/>
    </row>
    <row r="34" spans="1:12" ht="15.75">
      <c r="A34" s="4"/>
      <c r="B34" s="72" t="s">
        <v>2</v>
      </c>
      <c r="C34" s="72"/>
      <c r="D34" s="72"/>
      <c r="E34" s="72"/>
      <c r="F34" s="72"/>
      <c r="G34" s="73">
        <v>47629294.66</v>
      </c>
      <c r="H34" s="73"/>
      <c r="I34" s="73"/>
      <c r="J34" s="73"/>
      <c r="K34" s="29"/>
      <c r="L34" s="29"/>
    </row>
    <row r="35" spans="1:12" ht="15.75">
      <c r="A35" s="4"/>
      <c r="B35" s="72" t="s">
        <v>3</v>
      </c>
      <c r="C35" s="72"/>
      <c r="D35" s="72"/>
      <c r="E35" s="72"/>
      <c r="F35" s="72"/>
      <c r="G35" s="73"/>
      <c r="H35" s="73"/>
      <c r="I35" s="73"/>
      <c r="J35" s="73"/>
      <c r="K35" s="30"/>
      <c r="L35" s="30"/>
    </row>
    <row r="36" spans="1:12" ht="31.5" customHeight="1">
      <c r="A36" s="4"/>
      <c r="B36" s="72" t="s">
        <v>101</v>
      </c>
      <c r="C36" s="72"/>
      <c r="D36" s="72"/>
      <c r="E36" s="72"/>
      <c r="F36" s="72"/>
      <c r="G36" s="73">
        <v>26912493.19</v>
      </c>
      <c r="H36" s="73"/>
      <c r="I36" s="73"/>
      <c r="J36" s="73"/>
      <c r="K36" s="4"/>
      <c r="L36" s="4"/>
    </row>
    <row r="37" spans="1:12" ht="15.75">
      <c r="A37" s="4"/>
      <c r="B37" s="72" t="s">
        <v>113</v>
      </c>
      <c r="C37" s="72"/>
      <c r="D37" s="72"/>
      <c r="E37" s="72"/>
      <c r="F37" s="72"/>
      <c r="G37" s="73"/>
      <c r="H37" s="73"/>
      <c r="I37" s="73"/>
      <c r="J37" s="73"/>
      <c r="K37" s="4"/>
      <c r="L37" s="4"/>
    </row>
    <row r="38" spans="1:12" ht="31.5" customHeight="1">
      <c r="A38" s="4"/>
      <c r="B38" s="72" t="s">
        <v>99</v>
      </c>
      <c r="C38" s="72"/>
      <c r="D38" s="72"/>
      <c r="E38" s="72"/>
      <c r="F38" s="72"/>
      <c r="G38" s="73">
        <v>26912493.19</v>
      </c>
      <c r="H38" s="73"/>
      <c r="I38" s="73"/>
      <c r="J38" s="73"/>
      <c r="K38" s="4"/>
      <c r="L38" s="4"/>
    </row>
    <row r="39" spans="1:12" ht="33" customHeight="1">
      <c r="A39" s="4"/>
      <c r="B39" s="72" t="s">
        <v>4</v>
      </c>
      <c r="C39" s="72"/>
      <c r="D39" s="72"/>
      <c r="E39" s="72"/>
      <c r="F39" s="72"/>
      <c r="G39" s="73" t="s">
        <v>100</v>
      </c>
      <c r="H39" s="73"/>
      <c r="I39" s="73"/>
      <c r="J39" s="73"/>
      <c r="K39" s="4"/>
      <c r="L39" s="4"/>
    </row>
    <row r="40" spans="1:12" ht="33" customHeight="1">
      <c r="A40" s="4"/>
      <c r="B40" s="72" t="s">
        <v>5</v>
      </c>
      <c r="C40" s="72"/>
      <c r="D40" s="72"/>
      <c r="E40" s="72"/>
      <c r="F40" s="72"/>
      <c r="G40" s="73" t="s">
        <v>100</v>
      </c>
      <c r="H40" s="73"/>
      <c r="I40" s="73"/>
      <c r="J40" s="73"/>
      <c r="K40" s="4"/>
      <c r="L40" s="4"/>
    </row>
    <row r="41" spans="1:12" ht="31.5" customHeight="1">
      <c r="A41" s="4"/>
      <c r="B41" s="72" t="s">
        <v>6</v>
      </c>
      <c r="C41" s="72"/>
      <c r="D41" s="72"/>
      <c r="E41" s="72"/>
      <c r="F41" s="72"/>
      <c r="G41" s="73">
        <v>15764177.6</v>
      </c>
      <c r="H41" s="73"/>
      <c r="I41" s="73"/>
      <c r="J41" s="73"/>
      <c r="K41" s="4"/>
      <c r="L41" s="4"/>
    </row>
    <row r="42" spans="1:12" ht="31.5" customHeight="1">
      <c r="A42" s="4"/>
      <c r="B42" s="72" t="s">
        <v>7</v>
      </c>
      <c r="C42" s="72"/>
      <c r="D42" s="72"/>
      <c r="E42" s="72"/>
      <c r="F42" s="72"/>
      <c r="G42" s="73">
        <f>G34-G36</f>
        <v>20716801.469999995</v>
      </c>
      <c r="H42" s="73"/>
      <c r="I42" s="73"/>
      <c r="J42" s="73"/>
      <c r="K42" s="4"/>
      <c r="L42" s="4"/>
    </row>
    <row r="43" spans="1:12" ht="15.75">
      <c r="A43" s="4"/>
      <c r="B43" s="72" t="s">
        <v>8</v>
      </c>
      <c r="C43" s="72"/>
      <c r="D43" s="72"/>
      <c r="E43" s="72"/>
      <c r="F43" s="72"/>
      <c r="G43" s="73"/>
      <c r="H43" s="73"/>
      <c r="I43" s="73"/>
      <c r="J43" s="73"/>
      <c r="K43" s="4"/>
      <c r="L43" s="4"/>
    </row>
    <row r="44" spans="1:12" ht="31.5" customHeight="1">
      <c r="A44" s="4"/>
      <c r="B44" s="72" t="s">
        <v>9</v>
      </c>
      <c r="C44" s="72"/>
      <c r="D44" s="72"/>
      <c r="E44" s="72"/>
      <c r="F44" s="72"/>
      <c r="G44" s="73" t="s">
        <v>100</v>
      </c>
      <c r="H44" s="73"/>
      <c r="I44" s="73"/>
      <c r="J44" s="73"/>
      <c r="K44" s="4"/>
      <c r="L44" s="4"/>
    </row>
    <row r="45" spans="1:12" ht="31.5" customHeight="1">
      <c r="A45" s="4"/>
      <c r="B45" s="72" t="s">
        <v>10</v>
      </c>
      <c r="C45" s="72"/>
      <c r="D45" s="72"/>
      <c r="E45" s="72"/>
      <c r="F45" s="72"/>
      <c r="G45" s="73" t="s">
        <v>100</v>
      </c>
      <c r="H45" s="73"/>
      <c r="I45" s="73"/>
      <c r="J45" s="73"/>
      <c r="K45" s="4"/>
      <c r="L45" s="4"/>
    </row>
    <row r="46" spans="1:12" ht="15.75">
      <c r="A46" s="4"/>
      <c r="B46" s="72" t="s">
        <v>11</v>
      </c>
      <c r="C46" s="72"/>
      <c r="D46" s="72"/>
      <c r="E46" s="72"/>
      <c r="F46" s="72"/>
      <c r="G46" s="73">
        <f>G49</f>
        <v>55319.64000000001</v>
      </c>
      <c r="H46" s="73"/>
      <c r="I46" s="73"/>
      <c r="J46" s="73"/>
      <c r="K46" s="4"/>
      <c r="L46" s="4"/>
    </row>
    <row r="47" spans="1:12" ht="15.75">
      <c r="A47" s="4"/>
      <c r="B47" s="72" t="s">
        <v>126</v>
      </c>
      <c r="C47" s="72"/>
      <c r="D47" s="72"/>
      <c r="E47" s="72"/>
      <c r="F47" s="72"/>
      <c r="G47" s="73" t="s">
        <v>100</v>
      </c>
      <c r="H47" s="73"/>
      <c r="I47" s="73"/>
      <c r="J47" s="73"/>
      <c r="K47" s="4"/>
      <c r="L47" s="4"/>
    </row>
    <row r="48" spans="1:12" ht="31.5" customHeight="1">
      <c r="A48" s="4"/>
      <c r="B48" s="72" t="s">
        <v>12</v>
      </c>
      <c r="C48" s="72"/>
      <c r="D48" s="72"/>
      <c r="E48" s="72"/>
      <c r="F48" s="72"/>
      <c r="G48" s="73" t="s">
        <v>100</v>
      </c>
      <c r="H48" s="73"/>
      <c r="I48" s="73"/>
      <c r="J48" s="73"/>
      <c r="K48" s="4"/>
      <c r="L48" s="4"/>
    </row>
    <row r="49" spans="1:12" ht="27" customHeight="1">
      <c r="A49" s="4"/>
      <c r="B49" s="72" t="s">
        <v>13</v>
      </c>
      <c r="C49" s="72"/>
      <c r="D49" s="72"/>
      <c r="E49" s="72"/>
      <c r="F49" s="72"/>
      <c r="G49" s="73">
        <f>G51+G53+G55</f>
        <v>55319.64000000001</v>
      </c>
      <c r="H49" s="73"/>
      <c r="I49" s="73"/>
      <c r="J49" s="73"/>
      <c r="K49" s="4"/>
      <c r="L49" s="4"/>
    </row>
    <row r="50" spans="1:12" ht="15.75">
      <c r="A50" s="4"/>
      <c r="B50" s="72" t="s">
        <v>113</v>
      </c>
      <c r="C50" s="72"/>
      <c r="D50" s="72"/>
      <c r="E50" s="72"/>
      <c r="F50" s="72"/>
      <c r="G50" s="73"/>
      <c r="H50" s="73"/>
      <c r="I50" s="73"/>
      <c r="J50" s="73"/>
      <c r="K50" s="4"/>
      <c r="L50" s="4"/>
    </row>
    <row r="51" spans="1:12" ht="15.75">
      <c r="A51" s="4"/>
      <c r="B51" s="72" t="s">
        <v>14</v>
      </c>
      <c r="C51" s="72"/>
      <c r="D51" s="72"/>
      <c r="E51" s="72"/>
      <c r="F51" s="72"/>
      <c r="G51" s="73">
        <v>86.66</v>
      </c>
      <c r="H51" s="73"/>
      <c r="I51" s="73"/>
      <c r="J51" s="73"/>
      <c r="K51" s="4"/>
      <c r="L51" s="4"/>
    </row>
    <row r="52" spans="1:12" ht="31.5" customHeight="1">
      <c r="A52" s="4"/>
      <c r="B52" s="72" t="s">
        <v>15</v>
      </c>
      <c r="C52" s="72"/>
      <c r="D52" s="72"/>
      <c r="E52" s="72"/>
      <c r="F52" s="72"/>
      <c r="G52" s="73">
        <v>0</v>
      </c>
      <c r="H52" s="73"/>
      <c r="I52" s="73"/>
      <c r="J52" s="73"/>
      <c r="K52" s="4"/>
      <c r="L52" s="4"/>
    </row>
    <row r="53" spans="1:12" ht="31.5" customHeight="1">
      <c r="A53" s="4"/>
      <c r="B53" s="72" t="s">
        <v>16</v>
      </c>
      <c r="C53" s="72"/>
      <c r="D53" s="72"/>
      <c r="E53" s="72"/>
      <c r="F53" s="72"/>
      <c r="G53" s="73">
        <v>55232.98</v>
      </c>
      <c r="H53" s="73"/>
      <c r="I53" s="73"/>
      <c r="J53" s="73"/>
      <c r="K53" s="4"/>
      <c r="L53" s="4"/>
    </row>
    <row r="54" spans="1:12" ht="31.5" customHeight="1">
      <c r="A54" s="4"/>
      <c r="B54" s="72" t="s">
        <v>17</v>
      </c>
      <c r="C54" s="72"/>
      <c r="D54" s="72"/>
      <c r="E54" s="72"/>
      <c r="F54" s="72"/>
      <c r="G54" s="73">
        <v>0</v>
      </c>
      <c r="H54" s="73"/>
      <c r="I54" s="73"/>
      <c r="J54" s="73"/>
      <c r="K54" s="4"/>
      <c r="L54" s="4"/>
    </row>
    <row r="55" spans="1:12" ht="15.75">
      <c r="A55" s="4"/>
      <c r="B55" s="72" t="s">
        <v>18</v>
      </c>
      <c r="C55" s="72"/>
      <c r="D55" s="72"/>
      <c r="E55" s="72"/>
      <c r="F55" s="72"/>
      <c r="G55" s="73">
        <v>0</v>
      </c>
      <c r="H55" s="73"/>
      <c r="I55" s="73"/>
      <c r="J55" s="73"/>
      <c r="K55" s="4"/>
      <c r="L55" s="4"/>
    </row>
    <row r="56" spans="1:12" ht="31.5" customHeight="1">
      <c r="A56" s="4"/>
      <c r="B56" s="72" t="s">
        <v>19</v>
      </c>
      <c r="C56" s="72"/>
      <c r="D56" s="72"/>
      <c r="E56" s="72"/>
      <c r="F56" s="72"/>
      <c r="G56" s="73">
        <v>0</v>
      </c>
      <c r="H56" s="73"/>
      <c r="I56" s="73"/>
      <c r="J56" s="73"/>
      <c r="K56" s="4"/>
      <c r="L56" s="4"/>
    </row>
    <row r="57" spans="1:12" ht="31.5" customHeight="1">
      <c r="A57" s="4"/>
      <c r="B57" s="72" t="s">
        <v>20</v>
      </c>
      <c r="C57" s="72"/>
      <c r="D57" s="72"/>
      <c r="E57" s="72"/>
      <c r="F57" s="72"/>
      <c r="G57" s="73">
        <v>0</v>
      </c>
      <c r="H57" s="73"/>
      <c r="I57" s="73"/>
      <c r="J57" s="73"/>
      <c r="K57" s="4"/>
      <c r="L57" s="4"/>
    </row>
    <row r="58" spans="1:12" ht="31.5" customHeight="1">
      <c r="A58" s="4"/>
      <c r="B58" s="72" t="s">
        <v>21</v>
      </c>
      <c r="C58" s="72"/>
      <c r="D58" s="72"/>
      <c r="E58" s="72"/>
      <c r="F58" s="72"/>
      <c r="G58" s="73">
        <v>0</v>
      </c>
      <c r="H58" s="73"/>
      <c r="I58" s="73"/>
      <c r="J58" s="73"/>
      <c r="K58" s="4"/>
      <c r="L58" s="4"/>
    </row>
    <row r="59" spans="1:12" ht="31.5" customHeight="1">
      <c r="A59" s="4"/>
      <c r="B59" s="72" t="s">
        <v>23</v>
      </c>
      <c r="C59" s="72"/>
      <c r="D59" s="72"/>
      <c r="E59" s="72"/>
      <c r="F59" s="72"/>
      <c r="G59" s="73">
        <v>0</v>
      </c>
      <c r="H59" s="73"/>
      <c r="I59" s="73"/>
      <c r="J59" s="73"/>
      <c r="K59" s="4"/>
      <c r="L59" s="4"/>
    </row>
    <row r="60" spans="1:12" ht="15.75">
      <c r="A60" s="4"/>
      <c r="B60" s="72" t="s">
        <v>24</v>
      </c>
      <c r="C60" s="72"/>
      <c r="D60" s="72"/>
      <c r="E60" s="72"/>
      <c r="F60" s="72"/>
      <c r="G60" s="73">
        <v>0</v>
      </c>
      <c r="H60" s="73"/>
      <c r="I60" s="73"/>
      <c r="J60" s="73"/>
      <c r="K60" s="4"/>
      <c r="L60" s="4"/>
    </row>
    <row r="61" spans="1:12" ht="33.75" customHeight="1">
      <c r="A61" s="4"/>
      <c r="B61" s="72" t="s">
        <v>25</v>
      </c>
      <c r="C61" s="72"/>
      <c r="D61" s="72"/>
      <c r="E61" s="72"/>
      <c r="F61" s="72"/>
      <c r="G61" s="73" t="s">
        <v>100</v>
      </c>
      <c r="H61" s="73"/>
      <c r="I61" s="73"/>
      <c r="J61" s="73"/>
      <c r="K61" s="4"/>
      <c r="L61" s="4"/>
    </row>
    <row r="62" spans="1:12" ht="15.75">
      <c r="A62" s="4"/>
      <c r="B62" s="72" t="s">
        <v>113</v>
      </c>
      <c r="C62" s="72"/>
      <c r="D62" s="72"/>
      <c r="E62" s="72"/>
      <c r="F62" s="72"/>
      <c r="G62" s="73" t="s">
        <v>100</v>
      </c>
      <c r="H62" s="73"/>
      <c r="I62" s="73"/>
      <c r="J62" s="73"/>
      <c r="K62" s="4"/>
      <c r="L62" s="4"/>
    </row>
    <row r="63" spans="1:12" ht="21.75" customHeight="1">
      <c r="A63" s="4"/>
      <c r="B63" s="72" t="s">
        <v>26</v>
      </c>
      <c r="C63" s="72"/>
      <c r="D63" s="72"/>
      <c r="E63" s="72"/>
      <c r="F63" s="72"/>
      <c r="G63" s="73" t="s">
        <v>100</v>
      </c>
      <c r="H63" s="73"/>
      <c r="I63" s="73"/>
      <c r="J63" s="73"/>
      <c r="K63" s="4"/>
      <c r="L63" s="4"/>
    </row>
    <row r="64" spans="1:12" ht="31.5" customHeight="1">
      <c r="A64" s="4"/>
      <c r="B64" s="72" t="s">
        <v>35</v>
      </c>
      <c r="C64" s="72"/>
      <c r="D64" s="72"/>
      <c r="E64" s="72"/>
      <c r="F64" s="72"/>
      <c r="G64" s="73" t="s">
        <v>100</v>
      </c>
      <c r="H64" s="73"/>
      <c r="I64" s="73"/>
      <c r="J64" s="73"/>
      <c r="K64" s="4"/>
      <c r="L64" s="4"/>
    </row>
    <row r="65" spans="1:12" ht="31.5" customHeight="1">
      <c r="A65" s="4"/>
      <c r="B65" s="72" t="s">
        <v>36</v>
      </c>
      <c r="C65" s="72"/>
      <c r="D65" s="72"/>
      <c r="E65" s="72"/>
      <c r="F65" s="72"/>
      <c r="G65" s="73" t="s">
        <v>100</v>
      </c>
      <c r="H65" s="73"/>
      <c r="I65" s="73"/>
      <c r="J65" s="73"/>
      <c r="K65" s="4"/>
      <c r="L65" s="4"/>
    </row>
    <row r="66" spans="1:12" ht="31.5" customHeight="1">
      <c r="A66" s="4"/>
      <c r="B66" s="72" t="s">
        <v>37</v>
      </c>
      <c r="C66" s="72"/>
      <c r="D66" s="72"/>
      <c r="E66" s="72"/>
      <c r="F66" s="72"/>
      <c r="G66" s="73" t="s">
        <v>100</v>
      </c>
      <c r="H66" s="73"/>
      <c r="I66" s="73"/>
      <c r="J66" s="73"/>
      <c r="K66" s="4"/>
      <c r="L66" s="4"/>
    </row>
    <row r="67" spans="1:12" ht="15.75">
      <c r="A67" s="4"/>
      <c r="B67" s="72" t="s">
        <v>38</v>
      </c>
      <c r="C67" s="72"/>
      <c r="D67" s="72"/>
      <c r="E67" s="72"/>
      <c r="F67" s="72"/>
      <c r="G67" s="73" t="s">
        <v>100</v>
      </c>
      <c r="H67" s="73"/>
      <c r="I67" s="73"/>
      <c r="J67" s="73"/>
      <c r="K67" s="4"/>
      <c r="L67" s="4"/>
    </row>
    <row r="68" spans="1:12" ht="31.5" customHeight="1">
      <c r="A68" s="4"/>
      <c r="B68" s="72" t="s">
        <v>39</v>
      </c>
      <c r="C68" s="72"/>
      <c r="D68" s="72"/>
      <c r="E68" s="72"/>
      <c r="F68" s="72"/>
      <c r="G68" s="73" t="s">
        <v>100</v>
      </c>
      <c r="H68" s="73"/>
      <c r="I68" s="73"/>
      <c r="J68" s="73"/>
      <c r="K68" s="4"/>
      <c r="L68" s="4"/>
    </row>
    <row r="69" spans="1:12" ht="31.5" customHeight="1">
      <c r="A69" s="4"/>
      <c r="B69" s="72" t="s">
        <v>40</v>
      </c>
      <c r="C69" s="72"/>
      <c r="D69" s="72"/>
      <c r="E69" s="72"/>
      <c r="F69" s="72"/>
      <c r="G69" s="73" t="s">
        <v>100</v>
      </c>
      <c r="H69" s="73"/>
      <c r="I69" s="73"/>
      <c r="J69" s="73"/>
      <c r="K69" s="4"/>
      <c r="L69" s="4"/>
    </row>
    <row r="70" spans="1:12" ht="31.5" customHeight="1">
      <c r="A70" s="4"/>
      <c r="B70" s="72" t="s">
        <v>41</v>
      </c>
      <c r="C70" s="72"/>
      <c r="D70" s="72"/>
      <c r="E70" s="72"/>
      <c r="F70" s="72"/>
      <c r="G70" s="73" t="s">
        <v>100</v>
      </c>
      <c r="H70" s="73"/>
      <c r="I70" s="73"/>
      <c r="J70" s="73"/>
      <c r="K70" s="4"/>
      <c r="L70" s="4"/>
    </row>
    <row r="71" spans="1:12" ht="31.5" customHeight="1">
      <c r="A71" s="4"/>
      <c r="B71" s="72" t="s">
        <v>42</v>
      </c>
      <c r="C71" s="72"/>
      <c r="D71" s="72"/>
      <c r="E71" s="72"/>
      <c r="F71" s="72"/>
      <c r="G71" s="73" t="s">
        <v>100</v>
      </c>
      <c r="H71" s="73"/>
      <c r="I71" s="73"/>
      <c r="J71" s="73"/>
      <c r="K71" s="4"/>
      <c r="L71" s="4"/>
    </row>
    <row r="72" spans="1:12" ht="23.25" customHeight="1">
      <c r="A72" s="4"/>
      <c r="B72" s="72" t="s">
        <v>43</v>
      </c>
      <c r="C72" s="72"/>
      <c r="D72" s="72"/>
      <c r="E72" s="72"/>
      <c r="F72" s="72"/>
      <c r="G72" s="73" t="s">
        <v>100</v>
      </c>
      <c r="H72" s="73"/>
      <c r="I72" s="73"/>
      <c r="J72" s="73"/>
      <c r="K72" s="4"/>
      <c r="L72" s="4"/>
    </row>
    <row r="73" spans="1:12" ht="23.25" customHeight="1">
      <c r="A73" s="4"/>
      <c r="B73" s="72" t="s">
        <v>44</v>
      </c>
      <c r="C73" s="72"/>
      <c r="D73" s="72"/>
      <c r="E73" s="72"/>
      <c r="F73" s="72"/>
      <c r="G73" s="73">
        <f>G76</f>
        <v>612677.5</v>
      </c>
      <c r="H73" s="73"/>
      <c r="I73" s="73"/>
      <c r="J73" s="73"/>
      <c r="K73" s="4"/>
      <c r="L73" s="4"/>
    </row>
    <row r="74" spans="1:12" ht="21.75" customHeight="1">
      <c r="A74" s="4"/>
      <c r="B74" s="72" t="s">
        <v>126</v>
      </c>
      <c r="C74" s="72"/>
      <c r="D74" s="72"/>
      <c r="E74" s="72"/>
      <c r="F74" s="72"/>
      <c r="G74" s="73"/>
      <c r="H74" s="73"/>
      <c r="I74" s="73"/>
      <c r="J74" s="73"/>
      <c r="K74" s="4"/>
      <c r="L74" s="4"/>
    </row>
    <row r="75" spans="1:12" ht="15.75">
      <c r="A75" s="4"/>
      <c r="B75" s="72" t="s">
        <v>45</v>
      </c>
      <c r="C75" s="72"/>
      <c r="D75" s="72"/>
      <c r="E75" s="72"/>
      <c r="F75" s="72"/>
      <c r="G75" s="73" t="s">
        <v>100</v>
      </c>
      <c r="H75" s="73"/>
      <c r="I75" s="73"/>
      <c r="J75" s="73"/>
      <c r="K75" s="4"/>
      <c r="L75" s="4"/>
    </row>
    <row r="76" spans="1:12" ht="33" customHeight="1">
      <c r="A76" s="4"/>
      <c r="B76" s="72" t="s">
        <v>46</v>
      </c>
      <c r="C76" s="72"/>
      <c r="D76" s="72"/>
      <c r="E76" s="72"/>
      <c r="F76" s="72"/>
      <c r="G76" s="73">
        <f>G78+G82+G83+G87+G88</f>
        <v>612677.5</v>
      </c>
      <c r="H76" s="73"/>
      <c r="I76" s="73"/>
      <c r="J76" s="73"/>
      <c r="K76" s="4"/>
      <c r="L76" s="4"/>
    </row>
    <row r="77" spans="1:12" ht="15.75">
      <c r="A77" s="4"/>
      <c r="B77" s="72" t="s">
        <v>113</v>
      </c>
      <c r="C77" s="72"/>
      <c r="D77" s="72"/>
      <c r="E77" s="72"/>
      <c r="F77" s="72"/>
      <c r="G77" s="73"/>
      <c r="H77" s="73"/>
      <c r="I77" s="73"/>
      <c r="J77" s="73"/>
      <c r="K77" s="4"/>
      <c r="L77" s="4"/>
    </row>
    <row r="78" spans="1:12" ht="31.5" customHeight="1">
      <c r="A78" s="4"/>
      <c r="B78" s="72" t="s">
        <v>47</v>
      </c>
      <c r="C78" s="72"/>
      <c r="D78" s="72"/>
      <c r="E78" s="72"/>
      <c r="F78" s="72"/>
      <c r="G78" s="73">
        <v>591429.5</v>
      </c>
      <c r="H78" s="73"/>
      <c r="I78" s="73"/>
      <c r="J78" s="73"/>
      <c r="K78" s="4"/>
      <c r="L78" s="4"/>
    </row>
    <row r="79" spans="1:12" ht="24.75" customHeight="1">
      <c r="A79" s="4"/>
      <c r="B79" s="72" t="s">
        <v>48</v>
      </c>
      <c r="C79" s="72"/>
      <c r="D79" s="72"/>
      <c r="E79" s="72"/>
      <c r="F79" s="72"/>
      <c r="G79" s="73"/>
      <c r="H79" s="73"/>
      <c r="I79" s="73"/>
      <c r="J79" s="73"/>
      <c r="K79" s="4"/>
      <c r="L79" s="4"/>
    </row>
    <row r="80" spans="1:12" ht="25.5" customHeight="1">
      <c r="A80" s="4"/>
      <c r="B80" s="72" t="s">
        <v>49</v>
      </c>
      <c r="C80" s="72"/>
      <c r="D80" s="72"/>
      <c r="E80" s="72"/>
      <c r="F80" s="72"/>
      <c r="G80" s="73">
        <v>0</v>
      </c>
      <c r="H80" s="73"/>
      <c r="I80" s="73"/>
      <c r="J80" s="73"/>
      <c r="K80" s="4"/>
      <c r="L80" s="4"/>
    </row>
    <row r="81" spans="1:12" ht="23.25" customHeight="1">
      <c r="A81" s="4"/>
      <c r="B81" s="72" t="s">
        <v>50</v>
      </c>
      <c r="C81" s="72"/>
      <c r="D81" s="72"/>
      <c r="E81" s="72"/>
      <c r="F81" s="72"/>
      <c r="G81" s="73"/>
      <c r="H81" s="73"/>
      <c r="I81" s="73"/>
      <c r="J81" s="73"/>
      <c r="K81" s="4"/>
      <c r="L81" s="4"/>
    </row>
    <row r="82" spans="1:12" ht="28.5" customHeight="1">
      <c r="A82" s="4"/>
      <c r="B82" s="72" t="s">
        <v>51</v>
      </c>
      <c r="C82" s="72"/>
      <c r="D82" s="72"/>
      <c r="E82" s="72"/>
      <c r="F82" s="72"/>
      <c r="G82" s="73">
        <v>13148</v>
      </c>
      <c r="H82" s="73"/>
      <c r="I82" s="73"/>
      <c r="J82" s="73"/>
      <c r="K82" s="4"/>
      <c r="L82" s="4"/>
    </row>
    <row r="83" spans="1:12" ht="23.25" customHeight="1">
      <c r="A83" s="4"/>
      <c r="B83" s="72" t="s">
        <v>52</v>
      </c>
      <c r="C83" s="72"/>
      <c r="D83" s="72"/>
      <c r="E83" s="72"/>
      <c r="F83" s="72"/>
      <c r="G83" s="73">
        <v>8100</v>
      </c>
      <c r="H83" s="73"/>
      <c r="I83" s="73"/>
      <c r="J83" s="73"/>
      <c r="K83" s="4"/>
      <c r="L83" s="4"/>
    </row>
    <row r="84" spans="1:12" ht="27" customHeight="1">
      <c r="A84" s="4"/>
      <c r="B84" s="72" t="s">
        <v>53</v>
      </c>
      <c r="C84" s="72"/>
      <c r="D84" s="72"/>
      <c r="E84" s="72"/>
      <c r="F84" s="72"/>
      <c r="G84" s="73">
        <v>0</v>
      </c>
      <c r="H84" s="73"/>
      <c r="I84" s="73"/>
      <c r="J84" s="73"/>
      <c r="K84" s="4"/>
      <c r="L84" s="4"/>
    </row>
    <row r="85" spans="1:12" ht="31.5" customHeight="1">
      <c r="A85" s="4"/>
      <c r="B85" s="72" t="s">
        <v>54</v>
      </c>
      <c r="C85" s="72"/>
      <c r="D85" s="72"/>
      <c r="E85" s="72"/>
      <c r="F85" s="72"/>
      <c r="G85" s="73">
        <v>0</v>
      </c>
      <c r="H85" s="73"/>
      <c r="I85" s="73"/>
      <c r="J85" s="73"/>
      <c r="K85" s="4"/>
      <c r="L85" s="4"/>
    </row>
    <row r="86" spans="1:12" ht="31.5" customHeight="1">
      <c r="A86" s="4"/>
      <c r="B86" s="72" t="s">
        <v>55</v>
      </c>
      <c r="C86" s="72"/>
      <c r="D86" s="72"/>
      <c r="E86" s="72"/>
      <c r="F86" s="72"/>
      <c r="G86" s="73">
        <v>0</v>
      </c>
      <c r="H86" s="73"/>
      <c r="I86" s="73"/>
      <c r="J86" s="73"/>
      <c r="K86" s="4"/>
      <c r="L86" s="4"/>
    </row>
    <row r="87" spans="1:12" ht="21" customHeight="1">
      <c r="A87" s="4"/>
      <c r="B87" s="72" t="s">
        <v>56</v>
      </c>
      <c r="C87" s="72"/>
      <c r="D87" s="72"/>
      <c r="E87" s="72"/>
      <c r="F87" s="72"/>
      <c r="G87" s="73">
        <v>0</v>
      </c>
      <c r="H87" s="73"/>
      <c r="I87" s="73"/>
      <c r="J87" s="73"/>
      <c r="K87" s="4"/>
      <c r="L87" s="4"/>
    </row>
    <row r="88" spans="1:12" ht="23.25" customHeight="1">
      <c r="A88" s="4"/>
      <c r="B88" s="72" t="s">
        <v>57</v>
      </c>
      <c r="C88" s="72"/>
      <c r="D88" s="72"/>
      <c r="E88" s="72"/>
      <c r="F88" s="72"/>
      <c r="G88" s="73">
        <v>0</v>
      </c>
      <c r="H88" s="73"/>
      <c r="I88" s="73"/>
      <c r="J88" s="73"/>
      <c r="K88" s="4"/>
      <c r="L88" s="4"/>
    </row>
    <row r="89" spans="1:12" ht="25.5" customHeight="1">
      <c r="A89" s="4"/>
      <c r="B89" s="72" t="s">
        <v>58</v>
      </c>
      <c r="C89" s="72"/>
      <c r="D89" s="72"/>
      <c r="E89" s="72"/>
      <c r="F89" s="72"/>
      <c r="G89" s="73">
        <v>0</v>
      </c>
      <c r="H89" s="73"/>
      <c r="I89" s="73"/>
      <c r="J89" s="73"/>
      <c r="K89" s="4"/>
      <c r="L89" s="4"/>
    </row>
    <row r="90" spans="1:12" ht="21.75" customHeight="1">
      <c r="A90" s="4"/>
      <c r="B90" s="72" t="s">
        <v>59</v>
      </c>
      <c r="C90" s="72"/>
      <c r="D90" s="72"/>
      <c r="E90" s="72"/>
      <c r="F90" s="72"/>
      <c r="G90" s="73">
        <v>0</v>
      </c>
      <c r="H90" s="73"/>
      <c r="I90" s="73"/>
      <c r="J90" s="73"/>
      <c r="K90" s="4"/>
      <c r="L90" s="4"/>
    </row>
    <row r="91" spans="1:12" ht="39.75" customHeight="1">
      <c r="A91" s="4"/>
      <c r="B91" s="72" t="s">
        <v>60</v>
      </c>
      <c r="C91" s="72"/>
      <c r="D91" s="72"/>
      <c r="E91" s="72"/>
      <c r="F91" s="72"/>
      <c r="G91" s="73" t="s">
        <v>100</v>
      </c>
      <c r="H91" s="73"/>
      <c r="I91" s="73"/>
      <c r="J91" s="73"/>
      <c r="K91" s="4"/>
      <c r="L91" s="4"/>
    </row>
    <row r="92" spans="1:12" ht="15.75">
      <c r="A92" s="4"/>
      <c r="B92" s="72" t="s">
        <v>113</v>
      </c>
      <c r="C92" s="72"/>
      <c r="D92" s="72"/>
      <c r="E92" s="72"/>
      <c r="F92" s="72"/>
      <c r="G92" s="73" t="s">
        <v>100</v>
      </c>
      <c r="H92" s="73"/>
      <c r="I92" s="73"/>
      <c r="J92" s="73"/>
      <c r="K92" s="4"/>
      <c r="L92" s="4"/>
    </row>
    <row r="93" spans="1:12" ht="22.5" customHeight="1">
      <c r="A93" s="4"/>
      <c r="B93" s="72" t="s">
        <v>61</v>
      </c>
      <c r="C93" s="72"/>
      <c r="D93" s="72"/>
      <c r="E93" s="72"/>
      <c r="F93" s="72"/>
      <c r="G93" s="73" t="s">
        <v>100</v>
      </c>
      <c r="H93" s="73"/>
      <c r="I93" s="73"/>
      <c r="J93" s="73"/>
      <c r="K93" s="4"/>
      <c r="L93" s="4"/>
    </row>
    <row r="94" spans="1:12" ht="22.5" customHeight="1">
      <c r="A94" s="4"/>
      <c r="B94" s="72" t="s">
        <v>62</v>
      </c>
      <c r="C94" s="72"/>
      <c r="D94" s="72"/>
      <c r="E94" s="72"/>
      <c r="F94" s="72"/>
      <c r="G94" s="73" t="s">
        <v>100</v>
      </c>
      <c r="H94" s="73"/>
      <c r="I94" s="73"/>
      <c r="J94" s="73"/>
      <c r="K94" s="4"/>
      <c r="L94" s="4"/>
    </row>
    <row r="95" spans="1:12" ht="22.5" customHeight="1">
      <c r="A95" s="4"/>
      <c r="B95" s="72" t="s">
        <v>63</v>
      </c>
      <c r="C95" s="72"/>
      <c r="D95" s="72"/>
      <c r="E95" s="72"/>
      <c r="F95" s="72"/>
      <c r="G95" s="73" t="s">
        <v>100</v>
      </c>
      <c r="H95" s="73"/>
      <c r="I95" s="73"/>
      <c r="J95" s="73"/>
      <c r="K95" s="4"/>
      <c r="L95" s="4"/>
    </row>
    <row r="96" spans="1:12" ht="22.5" customHeight="1">
      <c r="A96" s="4"/>
      <c r="B96" s="72" t="s">
        <v>64</v>
      </c>
      <c r="C96" s="72"/>
      <c r="D96" s="72"/>
      <c r="E96" s="72"/>
      <c r="F96" s="72"/>
      <c r="G96" s="73" t="s">
        <v>100</v>
      </c>
      <c r="H96" s="73"/>
      <c r="I96" s="73"/>
      <c r="J96" s="73"/>
      <c r="K96" s="4"/>
      <c r="L96" s="4"/>
    </row>
    <row r="97" spans="1:12" ht="22.5" customHeight="1">
      <c r="A97" s="4"/>
      <c r="B97" s="72" t="s">
        <v>65</v>
      </c>
      <c r="C97" s="72"/>
      <c r="D97" s="72"/>
      <c r="E97" s="72"/>
      <c r="F97" s="72"/>
      <c r="G97" s="73" t="s">
        <v>100</v>
      </c>
      <c r="H97" s="73"/>
      <c r="I97" s="73"/>
      <c r="J97" s="73"/>
      <c r="K97" s="4"/>
      <c r="L97" s="4"/>
    </row>
    <row r="98" spans="1:12" ht="22.5" customHeight="1">
      <c r="A98" s="4"/>
      <c r="B98" s="72" t="s">
        <v>66</v>
      </c>
      <c r="C98" s="72"/>
      <c r="D98" s="72"/>
      <c r="E98" s="72"/>
      <c r="F98" s="72"/>
      <c r="G98" s="73" t="s">
        <v>100</v>
      </c>
      <c r="H98" s="73"/>
      <c r="I98" s="73"/>
      <c r="J98" s="73"/>
      <c r="K98" s="4"/>
      <c r="L98" s="4"/>
    </row>
    <row r="99" spans="1:12" ht="22.5" customHeight="1">
      <c r="A99" s="4"/>
      <c r="B99" s="72" t="s">
        <v>67</v>
      </c>
      <c r="C99" s="72"/>
      <c r="D99" s="72"/>
      <c r="E99" s="72"/>
      <c r="F99" s="72"/>
      <c r="G99" s="73" t="s">
        <v>100</v>
      </c>
      <c r="H99" s="73"/>
      <c r="I99" s="73"/>
      <c r="J99" s="73"/>
      <c r="K99" s="4"/>
      <c r="L99" s="4"/>
    </row>
    <row r="100" spans="1:12" ht="22.5" customHeight="1">
      <c r="A100" s="4"/>
      <c r="B100" s="72" t="s">
        <v>68</v>
      </c>
      <c r="C100" s="72"/>
      <c r="D100" s="72"/>
      <c r="E100" s="72"/>
      <c r="F100" s="72"/>
      <c r="G100" s="73" t="s">
        <v>100</v>
      </c>
      <c r="H100" s="73"/>
      <c r="I100" s="73"/>
      <c r="J100" s="73"/>
      <c r="K100" s="4"/>
      <c r="L100" s="4"/>
    </row>
    <row r="101" spans="1:12" ht="22.5" customHeight="1">
      <c r="A101" s="4"/>
      <c r="B101" s="72" t="s">
        <v>69</v>
      </c>
      <c r="C101" s="72"/>
      <c r="D101" s="72"/>
      <c r="E101" s="72"/>
      <c r="F101" s="72"/>
      <c r="G101" s="73" t="s">
        <v>100</v>
      </c>
      <c r="H101" s="73"/>
      <c r="I101" s="73"/>
      <c r="J101" s="73"/>
      <c r="K101" s="4"/>
      <c r="L101" s="4"/>
    </row>
    <row r="102" spans="1:12" ht="22.5" customHeight="1">
      <c r="A102" s="4"/>
      <c r="B102" s="72" t="s">
        <v>70</v>
      </c>
      <c r="C102" s="72"/>
      <c r="D102" s="72"/>
      <c r="E102" s="72"/>
      <c r="F102" s="72"/>
      <c r="G102" s="73" t="s">
        <v>100</v>
      </c>
      <c r="H102" s="73"/>
      <c r="I102" s="73"/>
      <c r="J102" s="73"/>
      <c r="K102" s="4"/>
      <c r="L102" s="4"/>
    </row>
    <row r="103" spans="1:12" ht="22.5" customHeight="1">
      <c r="A103" s="4"/>
      <c r="B103" s="72" t="s">
        <v>71</v>
      </c>
      <c r="C103" s="72"/>
      <c r="D103" s="72"/>
      <c r="E103" s="72"/>
      <c r="F103" s="72"/>
      <c r="G103" s="73" t="s">
        <v>100</v>
      </c>
      <c r="H103" s="73"/>
      <c r="I103" s="73"/>
      <c r="J103" s="73"/>
      <c r="K103" s="4"/>
      <c r="L103" s="4"/>
    </row>
    <row r="104" spans="1:12" ht="22.5" customHeight="1">
      <c r="A104" s="4"/>
      <c r="B104" s="72" t="s">
        <v>72</v>
      </c>
      <c r="C104" s="72"/>
      <c r="D104" s="72"/>
      <c r="E104" s="72"/>
      <c r="F104" s="72"/>
      <c r="G104" s="73" t="s">
        <v>100</v>
      </c>
      <c r="H104" s="73"/>
      <c r="I104" s="73"/>
      <c r="J104" s="73"/>
      <c r="K104" s="4"/>
      <c r="L104" s="4"/>
    </row>
    <row r="105" spans="1:12" ht="22.5" customHeight="1">
      <c r="A105" s="4"/>
      <c r="B105" s="72" t="s">
        <v>73</v>
      </c>
      <c r="C105" s="72"/>
      <c r="D105" s="72"/>
      <c r="E105" s="72"/>
      <c r="F105" s="72"/>
      <c r="G105" s="73" t="s">
        <v>100</v>
      </c>
      <c r="H105" s="73"/>
      <c r="I105" s="73"/>
      <c r="J105" s="73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.75">
      <c r="A108" s="4"/>
      <c r="B108" s="57" t="s">
        <v>89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.75">
      <c r="A110" s="4"/>
      <c r="B110" s="74" t="s">
        <v>102</v>
      </c>
      <c r="C110" s="77" t="s">
        <v>103</v>
      </c>
      <c r="D110" s="64" t="s">
        <v>104</v>
      </c>
      <c r="E110" s="65"/>
      <c r="F110" s="80"/>
      <c r="G110" s="64" t="s">
        <v>105</v>
      </c>
      <c r="H110" s="65"/>
      <c r="I110" s="65"/>
      <c r="J110" s="81"/>
      <c r="K110" s="81"/>
      <c r="L110" s="82"/>
    </row>
    <row r="111" spans="1:12" ht="15.75">
      <c r="A111" s="4"/>
      <c r="B111" s="75"/>
      <c r="C111" s="78"/>
      <c r="D111" s="77" t="s">
        <v>106</v>
      </c>
      <c r="E111" s="77" t="s">
        <v>107</v>
      </c>
      <c r="F111" s="77" t="s">
        <v>108</v>
      </c>
      <c r="G111" s="64" t="s">
        <v>109</v>
      </c>
      <c r="H111" s="65"/>
      <c r="I111" s="65"/>
      <c r="J111" s="66" t="s">
        <v>110</v>
      </c>
      <c r="K111" s="66"/>
      <c r="L111" s="66"/>
    </row>
    <row r="112" spans="1:12" ht="12.75">
      <c r="A112" s="4"/>
      <c r="B112" s="75"/>
      <c r="C112" s="78"/>
      <c r="D112" s="78"/>
      <c r="E112" s="78"/>
      <c r="F112" s="78"/>
      <c r="G112" s="67" t="s">
        <v>106</v>
      </c>
      <c r="H112" s="67" t="s">
        <v>107</v>
      </c>
      <c r="I112" s="67" t="s">
        <v>108</v>
      </c>
      <c r="J112" s="69" t="s">
        <v>106</v>
      </c>
      <c r="K112" s="70" t="s">
        <v>107</v>
      </c>
      <c r="L112" s="71" t="s">
        <v>108</v>
      </c>
    </row>
    <row r="113" spans="1:12" ht="39" customHeight="1">
      <c r="A113" s="4"/>
      <c r="B113" s="76"/>
      <c r="C113" s="79"/>
      <c r="D113" s="79"/>
      <c r="E113" s="79"/>
      <c r="F113" s="79"/>
      <c r="G113" s="68"/>
      <c r="H113" s="68"/>
      <c r="I113" s="68"/>
      <c r="J113" s="68"/>
      <c r="K113" s="70"/>
      <c r="L113" s="71"/>
    </row>
    <row r="114" spans="1:12" ht="15.75">
      <c r="A114" s="4"/>
      <c r="B114" s="5">
        <v>1</v>
      </c>
      <c r="C114" s="32">
        <v>2</v>
      </c>
      <c r="D114" s="32">
        <v>3</v>
      </c>
      <c r="E114" s="32">
        <v>4</v>
      </c>
      <c r="F114" s="32">
        <v>5</v>
      </c>
      <c r="G114" s="5">
        <v>6</v>
      </c>
      <c r="H114" s="5">
        <v>7</v>
      </c>
      <c r="I114" s="5">
        <v>8</v>
      </c>
      <c r="J114" s="6">
        <v>9</v>
      </c>
      <c r="K114" s="7">
        <v>10</v>
      </c>
      <c r="L114" s="7">
        <v>11</v>
      </c>
    </row>
    <row r="115" spans="1:12" ht="31.5">
      <c r="A115" s="4"/>
      <c r="B115" s="12" t="s">
        <v>111</v>
      </c>
      <c r="C115" s="31" t="s">
        <v>153</v>
      </c>
      <c r="D115" s="8"/>
      <c r="E115" s="8"/>
      <c r="F115" s="8"/>
      <c r="G115" s="8"/>
      <c r="H115" s="8"/>
      <c r="I115" s="8"/>
      <c r="J115" s="9"/>
      <c r="K115" s="10"/>
      <c r="L115" s="11"/>
    </row>
    <row r="116" spans="1:12" ht="15.75">
      <c r="A116" s="4"/>
      <c r="B116" s="12" t="s">
        <v>112</v>
      </c>
      <c r="C116" s="31" t="s">
        <v>153</v>
      </c>
      <c r="D116" s="14">
        <f>D118+D119+D120+D121+D122+D123</f>
        <v>16188406.14</v>
      </c>
      <c r="E116" s="14">
        <f aca="true" t="shared" si="0" ref="E116:L116">E118+E119+E120+E121+E122+E123</f>
        <v>15317124.06</v>
      </c>
      <c r="F116" s="14">
        <f t="shared" si="0"/>
        <v>16021462.45</v>
      </c>
      <c r="G116" s="44">
        <f t="shared" si="0"/>
        <v>16188406.14</v>
      </c>
      <c r="H116" s="14">
        <f t="shared" si="0"/>
        <v>15317124.06</v>
      </c>
      <c r="I116" s="14">
        <f t="shared" si="0"/>
        <v>16021462.45</v>
      </c>
      <c r="J116" s="14">
        <f t="shared" si="0"/>
        <v>0</v>
      </c>
      <c r="K116" s="14">
        <f t="shared" si="0"/>
        <v>0</v>
      </c>
      <c r="L116" s="14">
        <f t="shared" si="0"/>
        <v>0</v>
      </c>
    </row>
    <row r="117" spans="1:12" ht="15.75">
      <c r="A117" s="4"/>
      <c r="B117" s="12" t="s">
        <v>113</v>
      </c>
      <c r="C117" s="31" t="s">
        <v>153</v>
      </c>
      <c r="D117" s="14">
        <f aca="true" t="shared" si="1" ref="D117:F122">G117+J117</f>
        <v>0</v>
      </c>
      <c r="E117" s="14">
        <f t="shared" si="1"/>
        <v>0</v>
      </c>
      <c r="F117" s="14">
        <f t="shared" si="1"/>
        <v>0</v>
      </c>
      <c r="G117" s="14"/>
      <c r="H117" s="14"/>
      <c r="I117" s="15"/>
      <c r="J117" s="17"/>
      <c r="K117" s="16"/>
      <c r="L117" s="17"/>
    </row>
    <row r="118" spans="1:12" ht="31.5">
      <c r="A118" s="4"/>
      <c r="B118" s="3" t="s">
        <v>114</v>
      </c>
      <c r="C118" s="31" t="s">
        <v>153</v>
      </c>
      <c r="D118" s="14">
        <f t="shared" si="1"/>
        <v>12932901.45</v>
      </c>
      <c r="E118" s="14">
        <f t="shared" si="1"/>
        <v>12526429.98</v>
      </c>
      <c r="F118" s="14">
        <f t="shared" si="1"/>
        <v>13075089.6</v>
      </c>
      <c r="G118" s="18">
        <v>12932901.45</v>
      </c>
      <c r="H118" s="18">
        <v>12526429.98</v>
      </c>
      <c r="I118" s="18">
        <v>13075089.6</v>
      </c>
      <c r="J118" s="17"/>
      <c r="K118" s="20"/>
      <c r="L118" s="17"/>
    </row>
    <row r="119" spans="1:12" ht="31.5">
      <c r="A119" s="4"/>
      <c r="B119" s="12" t="s">
        <v>115</v>
      </c>
      <c r="C119" s="31" t="s">
        <v>153</v>
      </c>
      <c r="D119" s="14">
        <f t="shared" si="1"/>
        <v>2772012.99</v>
      </c>
      <c r="E119" s="14">
        <f t="shared" si="1"/>
        <v>2620552.59</v>
      </c>
      <c r="F119" s="14">
        <f t="shared" si="1"/>
        <v>2769181.69</v>
      </c>
      <c r="G119" s="14">
        <v>2772012.99</v>
      </c>
      <c r="H119" s="14">
        <v>2620552.59</v>
      </c>
      <c r="I119" s="14">
        <v>2769181.69</v>
      </c>
      <c r="J119" s="17"/>
      <c r="K119" s="16"/>
      <c r="L119" s="17"/>
    </row>
    <row r="120" spans="1:12" ht="15.75">
      <c r="A120" s="4"/>
      <c r="B120" s="12" t="s">
        <v>116</v>
      </c>
      <c r="C120" s="31" t="s">
        <v>153</v>
      </c>
      <c r="D120" s="14">
        <f t="shared" si="1"/>
        <v>148496.4</v>
      </c>
      <c r="E120" s="14">
        <f t="shared" si="1"/>
        <v>155950.92</v>
      </c>
      <c r="F120" s="14">
        <f t="shared" si="1"/>
        <v>162648.11</v>
      </c>
      <c r="G120" s="14">
        <v>148496.4</v>
      </c>
      <c r="H120" s="14">
        <v>155950.92</v>
      </c>
      <c r="I120" s="15">
        <v>162648.11</v>
      </c>
      <c r="J120" s="17"/>
      <c r="K120" s="16"/>
      <c r="L120" s="17"/>
    </row>
    <row r="121" spans="1:12" ht="15.75">
      <c r="A121" s="4"/>
      <c r="B121" s="3" t="s">
        <v>117</v>
      </c>
      <c r="C121" s="31" t="s">
        <v>153</v>
      </c>
      <c r="D121" s="14">
        <f t="shared" si="1"/>
        <v>334995.3</v>
      </c>
      <c r="E121" s="14">
        <f t="shared" si="1"/>
        <v>14190.57</v>
      </c>
      <c r="F121" s="14">
        <f t="shared" si="1"/>
        <v>14543.05</v>
      </c>
      <c r="G121" s="18">
        <v>334995.3</v>
      </c>
      <c r="H121" s="18">
        <f>8211.07+5979.5</f>
        <v>14190.57</v>
      </c>
      <c r="I121" s="19">
        <f>8563.55+5979.5</f>
        <v>14543.05</v>
      </c>
      <c r="J121" s="17"/>
      <c r="K121" s="16"/>
      <c r="L121" s="17"/>
    </row>
    <row r="122" spans="1:12" ht="15.75">
      <c r="A122" s="4"/>
      <c r="B122" s="12" t="s">
        <v>118</v>
      </c>
      <c r="C122" s="31" t="s">
        <v>153</v>
      </c>
      <c r="D122" s="14">
        <f t="shared" si="1"/>
        <v>0</v>
      </c>
      <c r="E122" s="14">
        <f t="shared" si="1"/>
        <v>0</v>
      </c>
      <c r="F122" s="14">
        <f t="shared" si="1"/>
        <v>0</v>
      </c>
      <c r="G122" s="14"/>
      <c r="H122" s="14"/>
      <c r="I122" s="15"/>
      <c r="J122" s="17"/>
      <c r="K122" s="17"/>
      <c r="L122" s="17"/>
    </row>
    <row r="123" spans="1:12" ht="63">
      <c r="A123" s="4"/>
      <c r="B123" s="12" t="s">
        <v>154</v>
      </c>
      <c r="C123" s="31" t="s">
        <v>153</v>
      </c>
      <c r="D123" s="21">
        <f>D125+D126+D127</f>
        <v>0</v>
      </c>
      <c r="E123" s="21">
        <f aca="true" t="shared" si="2" ref="E123:L123">E125+E126+E127</f>
        <v>0</v>
      </c>
      <c r="F123" s="21">
        <f t="shared" si="2"/>
        <v>0</v>
      </c>
      <c r="G123" s="21">
        <f t="shared" si="2"/>
        <v>0</v>
      </c>
      <c r="H123" s="21">
        <f t="shared" si="2"/>
        <v>0</v>
      </c>
      <c r="I123" s="21">
        <f t="shared" si="2"/>
        <v>0</v>
      </c>
      <c r="J123" s="21">
        <f t="shared" si="2"/>
        <v>0</v>
      </c>
      <c r="K123" s="21">
        <f t="shared" si="2"/>
        <v>0</v>
      </c>
      <c r="L123" s="21">
        <f t="shared" si="2"/>
        <v>0</v>
      </c>
    </row>
    <row r="124" spans="1:12" ht="15.75">
      <c r="A124" s="4"/>
      <c r="B124" s="3" t="s">
        <v>113</v>
      </c>
      <c r="C124" s="31" t="s">
        <v>153</v>
      </c>
      <c r="D124" s="14">
        <f aca="true" t="shared" si="3" ref="D124:F129">G124+J124</f>
        <v>0</v>
      </c>
      <c r="E124" s="14">
        <f t="shared" si="3"/>
        <v>0</v>
      </c>
      <c r="F124" s="14">
        <f t="shared" si="3"/>
        <v>0</v>
      </c>
      <c r="G124" s="18"/>
      <c r="H124" s="18"/>
      <c r="I124" s="19"/>
      <c r="J124" s="17"/>
      <c r="K124" s="17"/>
      <c r="L124" s="17"/>
    </row>
    <row r="125" spans="1:18" ht="15.75">
      <c r="A125" s="4"/>
      <c r="B125" s="3" t="s">
        <v>119</v>
      </c>
      <c r="C125" s="31" t="s">
        <v>153</v>
      </c>
      <c r="D125" s="14">
        <f t="shared" si="3"/>
        <v>0</v>
      </c>
      <c r="E125" s="14">
        <f t="shared" si="3"/>
        <v>0</v>
      </c>
      <c r="F125" s="14">
        <f t="shared" si="3"/>
        <v>0</v>
      </c>
      <c r="G125" s="18"/>
      <c r="H125" s="18"/>
      <c r="I125" s="19"/>
      <c r="J125" s="17"/>
      <c r="K125" s="17"/>
      <c r="L125" s="17"/>
      <c r="P125" s="27">
        <f>G116-G131</f>
        <v>0</v>
      </c>
      <c r="Q125" s="27">
        <f>H116-H131</f>
        <v>0</v>
      </c>
      <c r="R125" s="27">
        <f>I116-I131</f>
        <v>0</v>
      </c>
    </row>
    <row r="126" spans="1:12" ht="15.75">
      <c r="A126" s="4"/>
      <c r="B126" s="3" t="s">
        <v>120</v>
      </c>
      <c r="C126" s="31" t="s">
        <v>153</v>
      </c>
      <c r="D126" s="14">
        <f t="shared" si="3"/>
        <v>0</v>
      </c>
      <c r="E126" s="14">
        <f t="shared" si="3"/>
        <v>0</v>
      </c>
      <c r="F126" s="14">
        <f t="shared" si="3"/>
        <v>0</v>
      </c>
      <c r="G126" s="18"/>
      <c r="H126" s="18"/>
      <c r="I126" s="18"/>
      <c r="J126" s="17"/>
      <c r="K126" s="17"/>
      <c r="L126" s="17"/>
    </row>
    <row r="127" spans="1:12" ht="31.5">
      <c r="A127" s="4"/>
      <c r="B127" s="3" t="s">
        <v>121</v>
      </c>
      <c r="C127" s="31" t="s">
        <v>153</v>
      </c>
      <c r="D127" s="14">
        <f t="shared" si="3"/>
        <v>0</v>
      </c>
      <c r="E127" s="14">
        <f t="shared" si="3"/>
        <v>0</v>
      </c>
      <c r="F127" s="14">
        <f t="shared" si="3"/>
        <v>0</v>
      </c>
      <c r="G127" s="18"/>
      <c r="H127" s="18"/>
      <c r="I127" s="18"/>
      <c r="J127" s="17"/>
      <c r="K127" s="17"/>
      <c r="L127" s="17"/>
    </row>
    <row r="128" spans="1:12" ht="15.75">
      <c r="A128" s="4"/>
      <c r="B128" s="3" t="s">
        <v>113</v>
      </c>
      <c r="C128" s="31" t="s">
        <v>153</v>
      </c>
      <c r="D128" s="14">
        <f t="shared" si="3"/>
        <v>0</v>
      </c>
      <c r="E128" s="14">
        <f t="shared" si="3"/>
        <v>0</v>
      </c>
      <c r="F128" s="14">
        <f t="shared" si="3"/>
        <v>0</v>
      </c>
      <c r="G128" s="18"/>
      <c r="H128" s="18"/>
      <c r="I128" s="18"/>
      <c r="J128" s="17"/>
      <c r="K128" s="17"/>
      <c r="L128" s="17"/>
    </row>
    <row r="129" spans="1:12" ht="15.75">
      <c r="A129" s="4"/>
      <c r="B129" s="3" t="s">
        <v>122</v>
      </c>
      <c r="C129" s="31" t="s">
        <v>153</v>
      </c>
      <c r="D129" s="14">
        <f t="shared" si="3"/>
        <v>0</v>
      </c>
      <c r="E129" s="14">
        <f t="shared" si="3"/>
        <v>0</v>
      </c>
      <c r="F129" s="14">
        <f t="shared" si="3"/>
        <v>0</v>
      </c>
      <c r="G129" s="18"/>
      <c r="H129" s="18"/>
      <c r="I129" s="18"/>
      <c r="J129" s="17"/>
      <c r="K129" s="17"/>
      <c r="L129" s="17"/>
    </row>
    <row r="130" spans="1:12" ht="31.5">
      <c r="A130" s="4"/>
      <c r="B130" s="3" t="s">
        <v>123</v>
      </c>
      <c r="C130" s="31" t="s">
        <v>153</v>
      </c>
      <c r="D130" s="14">
        <f>G130+J130</f>
        <v>0</v>
      </c>
      <c r="E130" s="14">
        <f>H130+K130</f>
        <v>0</v>
      </c>
      <c r="F130" s="14">
        <f>I130+L130</f>
        <v>0</v>
      </c>
      <c r="G130" s="18"/>
      <c r="H130" s="18"/>
      <c r="I130" s="18"/>
      <c r="J130" s="17"/>
      <c r="K130" s="17"/>
      <c r="L130" s="17"/>
    </row>
    <row r="131" spans="1:12" ht="15.75">
      <c r="A131" s="4"/>
      <c r="B131" s="3" t="s">
        <v>124</v>
      </c>
      <c r="C131" s="33">
        <v>900</v>
      </c>
      <c r="D131" s="34">
        <f>D132+D137+D145+D148+D151+D152</f>
        <v>16188406.139999999</v>
      </c>
      <c r="E131" s="34">
        <f aca="true" t="shared" si="4" ref="E131:L131">E132+E137+E145+E148+E151+E152</f>
        <v>15317124.059999999</v>
      </c>
      <c r="F131" s="34">
        <f t="shared" si="4"/>
        <v>16021462.45</v>
      </c>
      <c r="G131" s="45">
        <f>G132+G137+G145+G148+G151+G152</f>
        <v>16188406.139999999</v>
      </c>
      <c r="H131" s="34">
        <f>H132+H137+H145+H148+H151+H152</f>
        <v>15317124.059999999</v>
      </c>
      <c r="I131" s="34">
        <f>I132+I137+I145+I148+I151+I152</f>
        <v>16021462.45</v>
      </c>
      <c r="J131" s="34">
        <f t="shared" si="4"/>
        <v>0</v>
      </c>
      <c r="K131" s="34">
        <f t="shared" si="4"/>
        <v>0</v>
      </c>
      <c r="L131" s="34">
        <f t="shared" si="4"/>
        <v>0</v>
      </c>
    </row>
    <row r="132" spans="1:12" ht="31.5">
      <c r="A132" s="4"/>
      <c r="B132" s="3" t="s">
        <v>125</v>
      </c>
      <c r="C132" s="33">
        <v>210</v>
      </c>
      <c r="D132" s="34">
        <f>D134+D135+D136</f>
        <v>10087272</v>
      </c>
      <c r="E132" s="34">
        <f aca="true" t="shared" si="5" ref="E132:L132">E134+E135+E136</f>
        <v>9910807.879999999</v>
      </c>
      <c r="F132" s="34">
        <f t="shared" si="5"/>
        <v>9910807.879999999</v>
      </c>
      <c r="G132" s="34">
        <f>G134+G135+G136</f>
        <v>10087272</v>
      </c>
      <c r="H132" s="34">
        <f>H134+H135+H136</f>
        <v>9910807.879999999</v>
      </c>
      <c r="I132" s="34">
        <f>I134+I135+I136</f>
        <v>9910807.879999999</v>
      </c>
      <c r="J132" s="34">
        <f t="shared" si="5"/>
        <v>0</v>
      </c>
      <c r="K132" s="34">
        <f t="shared" si="5"/>
        <v>0</v>
      </c>
      <c r="L132" s="34">
        <f t="shared" si="5"/>
        <v>0</v>
      </c>
    </row>
    <row r="133" spans="1:12" ht="15.75">
      <c r="A133" s="4"/>
      <c r="B133" s="3" t="s">
        <v>126</v>
      </c>
      <c r="C133" s="33"/>
      <c r="D133" s="14">
        <f aca="true" t="shared" si="6" ref="D133:F136">G133+J133</f>
        <v>0</v>
      </c>
      <c r="E133" s="14">
        <f t="shared" si="6"/>
        <v>0</v>
      </c>
      <c r="F133" s="14">
        <f t="shared" si="6"/>
        <v>0</v>
      </c>
      <c r="G133" s="18"/>
      <c r="H133" s="18"/>
      <c r="I133" s="18"/>
      <c r="J133" s="17"/>
      <c r="K133" s="17"/>
      <c r="L133" s="17"/>
    </row>
    <row r="134" spans="1:12" ht="15.75">
      <c r="A134" s="4"/>
      <c r="B134" s="3" t="s">
        <v>127</v>
      </c>
      <c r="C134" s="33">
        <v>211</v>
      </c>
      <c r="D134" s="14">
        <f t="shared" si="6"/>
        <v>7741069.13</v>
      </c>
      <c r="E134" s="14">
        <f t="shared" si="6"/>
        <v>7605536.01</v>
      </c>
      <c r="F134" s="14">
        <f t="shared" si="6"/>
        <v>7605536.01</v>
      </c>
      <c r="G134" s="18">
        <f>7656212.5+4592.55+80264.08</f>
        <v>7741069.13</v>
      </c>
      <c r="H134" s="18">
        <f>7600943.46+4592.55</f>
        <v>7605536.01</v>
      </c>
      <c r="I134" s="18">
        <f>7600943.46+4592.55</f>
        <v>7605536.01</v>
      </c>
      <c r="J134" s="17"/>
      <c r="K134" s="17"/>
      <c r="L134" s="17"/>
    </row>
    <row r="135" spans="1:12" ht="15.75">
      <c r="A135" s="4"/>
      <c r="B135" s="3" t="s">
        <v>128</v>
      </c>
      <c r="C135" s="33">
        <v>212</v>
      </c>
      <c r="D135" s="14">
        <f t="shared" si="6"/>
        <v>8400</v>
      </c>
      <c r="E135" s="14">
        <f t="shared" si="6"/>
        <v>8400</v>
      </c>
      <c r="F135" s="14">
        <f t="shared" si="6"/>
        <v>8400</v>
      </c>
      <c r="G135" s="18">
        <v>8400</v>
      </c>
      <c r="H135" s="18">
        <v>8400</v>
      </c>
      <c r="I135" s="18">
        <v>8400</v>
      </c>
      <c r="J135" s="17"/>
      <c r="K135" s="17"/>
      <c r="L135" s="17"/>
    </row>
    <row r="136" spans="1:12" ht="15.75">
      <c r="A136" s="4"/>
      <c r="B136" s="3" t="s">
        <v>129</v>
      </c>
      <c r="C136" s="33">
        <v>213</v>
      </c>
      <c r="D136" s="14">
        <f t="shared" si="6"/>
        <v>2337802.87</v>
      </c>
      <c r="E136" s="14">
        <f t="shared" si="6"/>
        <v>2296871.87</v>
      </c>
      <c r="F136" s="14">
        <f t="shared" si="6"/>
        <v>2296871.87</v>
      </c>
      <c r="G136" s="18">
        <f>2312176.17+1386.95+24239.75</f>
        <v>2337802.87</v>
      </c>
      <c r="H136" s="18">
        <f>2295484.92+1386.95</f>
        <v>2296871.87</v>
      </c>
      <c r="I136" s="18">
        <f>2295484.92+1386.95</f>
        <v>2296871.87</v>
      </c>
      <c r="J136" s="17"/>
      <c r="K136" s="17"/>
      <c r="L136" s="17"/>
    </row>
    <row r="137" spans="1:12" ht="15.75">
      <c r="A137" s="4"/>
      <c r="B137" s="3" t="s">
        <v>130</v>
      </c>
      <c r="C137" s="33">
        <v>220</v>
      </c>
      <c r="D137" s="34">
        <f>D139+D140+D141+D142+D143+D144</f>
        <v>3362311.93</v>
      </c>
      <c r="E137" s="34">
        <f aca="true" t="shared" si="7" ref="E137:L137">E139+E140+E141+E142+E143+E144</f>
        <v>3321432.55</v>
      </c>
      <c r="F137" s="34">
        <f t="shared" si="7"/>
        <v>3477111.32</v>
      </c>
      <c r="G137" s="34">
        <f t="shared" si="7"/>
        <v>3362311.93</v>
      </c>
      <c r="H137" s="34">
        <f t="shared" si="7"/>
        <v>3321432.55</v>
      </c>
      <c r="I137" s="34">
        <f>I139+I140+I141+I142+I143+I144</f>
        <v>3477111.32</v>
      </c>
      <c r="J137" s="34">
        <f t="shared" si="7"/>
        <v>0</v>
      </c>
      <c r="K137" s="34">
        <f t="shared" si="7"/>
        <v>0</v>
      </c>
      <c r="L137" s="34">
        <f t="shared" si="7"/>
        <v>0</v>
      </c>
    </row>
    <row r="138" spans="1:12" ht="15.75">
      <c r="A138" s="4"/>
      <c r="B138" s="3" t="s">
        <v>126</v>
      </c>
      <c r="C138" s="33"/>
      <c r="D138" s="18"/>
      <c r="E138" s="18"/>
      <c r="F138" s="18"/>
      <c r="G138" s="46"/>
      <c r="H138" s="18"/>
      <c r="I138" s="18"/>
      <c r="J138" s="17"/>
      <c r="K138" s="17"/>
      <c r="L138" s="17"/>
    </row>
    <row r="139" spans="1:12" ht="15.75">
      <c r="A139" s="4"/>
      <c r="B139" s="3" t="s">
        <v>131</v>
      </c>
      <c r="C139" s="33">
        <v>221</v>
      </c>
      <c r="D139" s="14">
        <f aca="true" t="shared" si="8" ref="D139:F144">G139+J139</f>
        <v>47675</v>
      </c>
      <c r="E139" s="14">
        <f t="shared" si="8"/>
        <v>53675</v>
      </c>
      <c r="F139" s="14">
        <f t="shared" si="8"/>
        <v>53675</v>
      </c>
      <c r="G139" s="18">
        <v>47675</v>
      </c>
      <c r="H139" s="18">
        <v>53675</v>
      </c>
      <c r="I139" s="18">
        <v>53675</v>
      </c>
      <c r="J139" s="17"/>
      <c r="K139" s="17"/>
      <c r="L139" s="17"/>
    </row>
    <row r="140" spans="1:14" ht="15.75">
      <c r="A140" s="4"/>
      <c r="B140" s="3" t="s">
        <v>132</v>
      </c>
      <c r="C140" s="33">
        <v>222</v>
      </c>
      <c r="D140" s="14">
        <f t="shared" si="8"/>
        <v>6600</v>
      </c>
      <c r="E140" s="14">
        <f t="shared" si="8"/>
        <v>6600</v>
      </c>
      <c r="F140" s="14">
        <f t="shared" si="8"/>
        <v>6600</v>
      </c>
      <c r="G140" s="18">
        <v>6600</v>
      </c>
      <c r="H140" s="18">
        <v>6600</v>
      </c>
      <c r="I140" s="18">
        <v>6600</v>
      </c>
      <c r="J140" s="17"/>
      <c r="K140" s="17"/>
      <c r="L140" s="17"/>
      <c r="N140" s="47"/>
    </row>
    <row r="141" spans="1:14" ht="15.75">
      <c r="A141" s="4"/>
      <c r="B141" s="3" t="s">
        <v>133</v>
      </c>
      <c r="C141" s="33">
        <v>223</v>
      </c>
      <c r="D141" s="14">
        <f t="shared" si="8"/>
        <v>1290040.37</v>
      </c>
      <c r="E141" s="14">
        <f t="shared" si="8"/>
        <v>1323117.42</v>
      </c>
      <c r="F141" s="14">
        <f t="shared" si="8"/>
        <v>1316746.52</v>
      </c>
      <c r="G141" s="18">
        <v>1290040.37</v>
      </c>
      <c r="H141" s="18">
        <v>1323117.42</v>
      </c>
      <c r="I141" s="18">
        <v>1316746.52</v>
      </c>
      <c r="J141" s="17"/>
      <c r="K141" s="17"/>
      <c r="L141" s="17"/>
      <c r="N141" s="47"/>
    </row>
    <row r="142" spans="1:12" ht="15.75">
      <c r="A142" s="4"/>
      <c r="B142" s="3" t="s">
        <v>134</v>
      </c>
      <c r="C142" s="33">
        <v>224</v>
      </c>
      <c r="D142" s="14">
        <f t="shared" si="8"/>
        <v>0</v>
      </c>
      <c r="E142" s="14">
        <f t="shared" si="8"/>
        <v>0</v>
      </c>
      <c r="F142" s="14">
        <f t="shared" si="8"/>
        <v>0</v>
      </c>
      <c r="G142" s="18"/>
      <c r="H142" s="18"/>
      <c r="I142" s="18"/>
      <c r="J142" s="17"/>
      <c r="K142" s="17"/>
      <c r="L142" s="17"/>
    </row>
    <row r="143" spans="1:12" ht="15.75">
      <c r="A143" s="4"/>
      <c r="B143" s="3" t="s">
        <v>135</v>
      </c>
      <c r="C143" s="33">
        <v>225</v>
      </c>
      <c r="D143" s="14">
        <f t="shared" si="8"/>
        <v>577259.74</v>
      </c>
      <c r="E143" s="14">
        <f t="shared" si="8"/>
        <v>581823.74</v>
      </c>
      <c r="F143" s="14">
        <f t="shared" si="8"/>
        <v>721823.74</v>
      </c>
      <c r="G143" s="18">
        <v>577259.74</v>
      </c>
      <c r="H143" s="18">
        <v>581823.74</v>
      </c>
      <c r="I143" s="18">
        <v>721823.74</v>
      </c>
      <c r="J143" s="17"/>
      <c r="K143" s="17"/>
      <c r="L143" s="17"/>
    </row>
    <row r="144" spans="1:12" ht="15.75">
      <c r="A144" s="4"/>
      <c r="B144" s="3" t="s">
        <v>136</v>
      </c>
      <c r="C144" s="33">
        <v>226</v>
      </c>
      <c r="D144" s="14">
        <f t="shared" si="8"/>
        <v>1440736.82</v>
      </c>
      <c r="E144" s="14">
        <f t="shared" si="8"/>
        <v>1356216.39</v>
      </c>
      <c r="F144" s="14">
        <f t="shared" si="8"/>
        <v>1378266.06</v>
      </c>
      <c r="G144" s="18">
        <f>1096128.12+50271.7+37500+256837</f>
        <v>1440736.82</v>
      </c>
      <c r="H144" s="18">
        <v>1356216.39</v>
      </c>
      <c r="I144" s="18">
        <v>1378266.06</v>
      </c>
      <c r="J144" s="17"/>
      <c r="K144" s="17"/>
      <c r="L144" s="17"/>
    </row>
    <row r="145" spans="1:12" ht="31.5">
      <c r="A145" s="4"/>
      <c r="B145" s="3" t="s">
        <v>137</v>
      </c>
      <c r="C145" s="33">
        <v>240</v>
      </c>
      <c r="D145" s="18">
        <f>D147</f>
        <v>0</v>
      </c>
      <c r="E145" s="18">
        <f aca="true" t="shared" si="9" ref="E145:L145">E147</f>
        <v>0</v>
      </c>
      <c r="F145" s="18">
        <f t="shared" si="9"/>
        <v>0</v>
      </c>
      <c r="G145" s="18">
        <f t="shared" si="9"/>
        <v>0</v>
      </c>
      <c r="H145" s="18">
        <f t="shared" si="9"/>
        <v>0</v>
      </c>
      <c r="I145" s="18">
        <f t="shared" si="9"/>
        <v>0</v>
      </c>
      <c r="J145" s="18">
        <f t="shared" si="9"/>
        <v>0</v>
      </c>
      <c r="K145" s="18">
        <f t="shared" si="9"/>
        <v>0</v>
      </c>
      <c r="L145" s="18">
        <f t="shared" si="9"/>
        <v>0</v>
      </c>
    </row>
    <row r="146" spans="1:12" ht="15.75">
      <c r="A146" s="4"/>
      <c r="B146" s="3" t="s">
        <v>126</v>
      </c>
      <c r="C146" s="35"/>
      <c r="D146" s="14">
        <f aca="true" t="shared" si="10" ref="D146:F147">G146+J146</f>
        <v>0</v>
      </c>
      <c r="E146" s="14">
        <f t="shared" si="10"/>
        <v>0</v>
      </c>
      <c r="F146" s="14">
        <f t="shared" si="10"/>
        <v>0</v>
      </c>
      <c r="G146" s="18"/>
      <c r="H146" s="18"/>
      <c r="I146" s="18"/>
      <c r="J146" s="17"/>
      <c r="K146" s="17"/>
      <c r="L146" s="17"/>
    </row>
    <row r="147" spans="1:12" ht="31.5">
      <c r="A147" s="4"/>
      <c r="B147" s="3" t="s">
        <v>138</v>
      </c>
      <c r="C147" s="35">
        <v>241</v>
      </c>
      <c r="D147" s="14">
        <f t="shared" si="10"/>
        <v>0</v>
      </c>
      <c r="E147" s="14">
        <f t="shared" si="10"/>
        <v>0</v>
      </c>
      <c r="F147" s="14">
        <f t="shared" si="10"/>
        <v>0</v>
      </c>
      <c r="G147" s="18"/>
      <c r="H147" s="18"/>
      <c r="I147" s="18"/>
      <c r="J147" s="17"/>
      <c r="K147" s="17"/>
      <c r="L147" s="17"/>
    </row>
    <row r="148" spans="1:12" ht="15.75">
      <c r="A148" s="4"/>
      <c r="B148" s="3" t="s">
        <v>139</v>
      </c>
      <c r="C148" s="35">
        <v>260</v>
      </c>
      <c r="D148" s="18">
        <f>D150</f>
        <v>0</v>
      </c>
      <c r="E148" s="18">
        <f aca="true" t="shared" si="11" ref="E148:L148">E150</f>
        <v>0</v>
      </c>
      <c r="F148" s="18">
        <f t="shared" si="11"/>
        <v>0</v>
      </c>
      <c r="G148" s="18">
        <f t="shared" si="11"/>
        <v>0</v>
      </c>
      <c r="H148" s="18">
        <f t="shared" si="11"/>
        <v>0</v>
      </c>
      <c r="I148" s="18">
        <f t="shared" si="11"/>
        <v>0</v>
      </c>
      <c r="J148" s="18">
        <f t="shared" si="11"/>
        <v>0</v>
      </c>
      <c r="K148" s="18">
        <f t="shared" si="11"/>
        <v>0</v>
      </c>
      <c r="L148" s="18">
        <f t="shared" si="11"/>
        <v>0</v>
      </c>
    </row>
    <row r="149" spans="1:12" ht="15.75">
      <c r="A149" s="4"/>
      <c r="B149" s="3" t="s">
        <v>126</v>
      </c>
      <c r="C149" s="35"/>
      <c r="D149" s="18"/>
      <c r="E149" s="18"/>
      <c r="F149" s="18"/>
      <c r="G149" s="18"/>
      <c r="H149" s="18"/>
      <c r="I149" s="18"/>
      <c r="J149" s="17"/>
      <c r="K149" s="17"/>
      <c r="L149" s="17"/>
    </row>
    <row r="150" spans="1:12" ht="15.75">
      <c r="A150" s="4"/>
      <c r="B150" s="3" t="s">
        <v>140</v>
      </c>
      <c r="C150" s="35" t="s">
        <v>141</v>
      </c>
      <c r="D150" s="14">
        <f aca="true" t="shared" si="12" ref="D150:F151">G150+J150</f>
        <v>0</v>
      </c>
      <c r="E150" s="14">
        <f t="shared" si="12"/>
        <v>0</v>
      </c>
      <c r="F150" s="14">
        <f t="shared" si="12"/>
        <v>0</v>
      </c>
      <c r="G150" s="18"/>
      <c r="H150" s="18"/>
      <c r="I150" s="18"/>
      <c r="J150" s="17"/>
      <c r="K150" s="17"/>
      <c r="L150" s="17"/>
    </row>
    <row r="151" spans="1:12" ht="15.75">
      <c r="A151" s="4"/>
      <c r="B151" s="3" t="s">
        <v>142</v>
      </c>
      <c r="C151" s="35" t="s">
        <v>143</v>
      </c>
      <c r="D151" s="14">
        <f t="shared" si="12"/>
        <v>517168.77</v>
      </c>
      <c r="E151" s="14">
        <f t="shared" si="12"/>
        <v>500618.77</v>
      </c>
      <c r="F151" s="14">
        <f t="shared" si="12"/>
        <v>500618.77</v>
      </c>
      <c r="G151" s="18">
        <v>517168.77</v>
      </c>
      <c r="H151" s="18">
        <v>500618.77</v>
      </c>
      <c r="I151" s="18">
        <v>500618.77</v>
      </c>
      <c r="J151" s="17"/>
      <c r="K151" s="17"/>
      <c r="L151" s="17"/>
    </row>
    <row r="152" spans="1:19" ht="15.75">
      <c r="A152" s="4"/>
      <c r="B152" s="3" t="s">
        <v>144</v>
      </c>
      <c r="C152" s="33">
        <v>300</v>
      </c>
      <c r="D152" s="34">
        <f>D154+D155+D156</f>
        <v>2221653.44</v>
      </c>
      <c r="E152" s="34">
        <f aca="true" t="shared" si="13" ref="E152:L152">E154+E155+E156</f>
        <v>1584264.8599999999</v>
      </c>
      <c r="F152" s="34">
        <f t="shared" si="13"/>
        <v>2132924.48</v>
      </c>
      <c r="G152" s="34">
        <f t="shared" si="13"/>
        <v>2221653.44</v>
      </c>
      <c r="H152" s="34">
        <f t="shared" si="13"/>
        <v>1584264.8599999999</v>
      </c>
      <c r="I152" s="34">
        <f t="shared" si="13"/>
        <v>2132924.48</v>
      </c>
      <c r="J152" s="34">
        <f t="shared" si="13"/>
        <v>0</v>
      </c>
      <c r="K152" s="34">
        <f t="shared" si="13"/>
        <v>0</v>
      </c>
      <c r="L152" s="34">
        <f t="shared" si="13"/>
        <v>0</v>
      </c>
      <c r="Q152" s="27">
        <f>H138-H153</f>
        <v>0</v>
      </c>
      <c r="S152" s="27">
        <f>I138-I153</f>
        <v>0</v>
      </c>
    </row>
    <row r="153" spans="1:12" ht="15.75">
      <c r="A153" s="4"/>
      <c r="B153" s="3" t="s">
        <v>126</v>
      </c>
      <c r="C153" s="33"/>
      <c r="D153" s="18"/>
      <c r="E153" s="18"/>
      <c r="F153" s="18"/>
      <c r="G153" s="46"/>
      <c r="H153" s="18"/>
      <c r="I153" s="18"/>
      <c r="J153" s="17"/>
      <c r="K153" s="17"/>
      <c r="L153" s="17"/>
    </row>
    <row r="154" spans="1:12" ht="15.75">
      <c r="A154" s="4"/>
      <c r="B154" s="3" t="s">
        <v>145</v>
      </c>
      <c r="C154" s="33">
        <v>310</v>
      </c>
      <c r="D154" s="14">
        <f aca="true" t="shared" si="14" ref="D154:F161">G154+J154</f>
        <v>1444861.83</v>
      </c>
      <c r="E154" s="14">
        <f t="shared" si="14"/>
        <v>844741.52</v>
      </c>
      <c r="F154" s="14">
        <f t="shared" si="14"/>
        <v>1393401.14</v>
      </c>
      <c r="G154" s="18">
        <v>1444861.83</v>
      </c>
      <c r="H154" s="18">
        <v>844741.52</v>
      </c>
      <c r="I154" s="18">
        <v>1393401.14</v>
      </c>
      <c r="J154" s="17"/>
      <c r="K154" s="17"/>
      <c r="L154" s="17"/>
    </row>
    <row r="155" spans="1:12" ht="15.75">
      <c r="A155" s="4"/>
      <c r="B155" s="3" t="s">
        <v>146</v>
      </c>
      <c r="C155" s="33">
        <v>320</v>
      </c>
      <c r="D155" s="14">
        <f t="shared" si="14"/>
        <v>0</v>
      </c>
      <c r="E155" s="14">
        <f t="shared" si="14"/>
        <v>0</v>
      </c>
      <c r="F155" s="14">
        <f t="shared" si="14"/>
        <v>0</v>
      </c>
      <c r="G155" s="18"/>
      <c r="H155" s="18"/>
      <c r="I155" s="18"/>
      <c r="J155" s="17"/>
      <c r="K155" s="17"/>
      <c r="L155" s="17"/>
    </row>
    <row r="156" spans="1:12" ht="15.75">
      <c r="A156" s="4"/>
      <c r="B156" s="3" t="s">
        <v>147</v>
      </c>
      <c r="C156" s="33">
        <v>340</v>
      </c>
      <c r="D156" s="14">
        <f t="shared" si="14"/>
        <v>776791.61</v>
      </c>
      <c r="E156" s="14">
        <f t="shared" si="14"/>
        <v>739523.34</v>
      </c>
      <c r="F156" s="14">
        <f t="shared" si="14"/>
        <v>739523.34</v>
      </c>
      <c r="G156" s="18">
        <v>776791.61</v>
      </c>
      <c r="H156" s="18">
        <v>739523.34</v>
      </c>
      <c r="I156" s="18">
        <v>739523.34</v>
      </c>
      <c r="J156" s="17"/>
      <c r="K156" s="17"/>
      <c r="L156" s="17"/>
    </row>
    <row r="157" spans="1:12" ht="15.75">
      <c r="A157" s="4"/>
      <c r="B157" s="3" t="s">
        <v>148</v>
      </c>
      <c r="C157" s="33">
        <v>500</v>
      </c>
      <c r="D157" s="14">
        <f t="shared" si="14"/>
        <v>0</v>
      </c>
      <c r="E157" s="14">
        <f t="shared" si="14"/>
        <v>0</v>
      </c>
      <c r="F157" s="14">
        <f t="shared" si="14"/>
        <v>0</v>
      </c>
      <c r="G157" s="18"/>
      <c r="H157" s="18"/>
      <c r="I157" s="18"/>
      <c r="J157" s="17"/>
      <c r="K157" s="17"/>
      <c r="L157" s="17"/>
    </row>
    <row r="158" spans="1:12" ht="15.75">
      <c r="A158" s="4"/>
      <c r="B158" s="3" t="s">
        <v>126</v>
      </c>
      <c r="C158" s="33"/>
      <c r="D158" s="14">
        <f t="shared" si="14"/>
        <v>0</v>
      </c>
      <c r="E158" s="14">
        <f t="shared" si="14"/>
        <v>0</v>
      </c>
      <c r="F158" s="14">
        <f t="shared" si="14"/>
        <v>0</v>
      </c>
      <c r="G158" s="18"/>
      <c r="H158" s="18"/>
      <c r="I158" s="18"/>
      <c r="J158" s="17"/>
      <c r="K158" s="17"/>
      <c r="L158" s="17"/>
    </row>
    <row r="159" spans="1:12" ht="15.75">
      <c r="A159" s="4"/>
      <c r="B159" s="3" t="s">
        <v>149</v>
      </c>
      <c r="C159" s="33">
        <v>520</v>
      </c>
      <c r="D159" s="14">
        <f t="shared" si="14"/>
        <v>0</v>
      </c>
      <c r="E159" s="14">
        <f t="shared" si="14"/>
        <v>0</v>
      </c>
      <c r="F159" s="14">
        <f t="shared" si="14"/>
        <v>0</v>
      </c>
      <c r="G159" s="18"/>
      <c r="H159" s="18"/>
      <c r="I159" s="18"/>
      <c r="J159" s="17"/>
      <c r="K159" s="17"/>
      <c r="L159" s="17"/>
    </row>
    <row r="160" spans="1:12" ht="31.5">
      <c r="A160" s="4"/>
      <c r="B160" s="3" t="s">
        <v>150</v>
      </c>
      <c r="C160" s="33">
        <v>530</v>
      </c>
      <c r="D160" s="14">
        <f t="shared" si="14"/>
        <v>0</v>
      </c>
      <c r="E160" s="14">
        <f t="shared" si="14"/>
        <v>0</v>
      </c>
      <c r="F160" s="14">
        <f t="shared" si="14"/>
        <v>0</v>
      </c>
      <c r="G160" s="18"/>
      <c r="H160" s="18"/>
      <c r="I160" s="18"/>
      <c r="J160" s="17"/>
      <c r="K160" s="17"/>
      <c r="L160" s="17"/>
    </row>
    <row r="161" spans="1:12" ht="15.75">
      <c r="A161" s="4"/>
      <c r="B161" s="3" t="s">
        <v>151</v>
      </c>
      <c r="C161" s="33"/>
      <c r="D161" s="14">
        <f t="shared" si="14"/>
        <v>0</v>
      </c>
      <c r="E161" s="14">
        <f t="shared" si="14"/>
        <v>0</v>
      </c>
      <c r="F161" s="14">
        <f t="shared" si="14"/>
        <v>0</v>
      </c>
      <c r="G161" s="18"/>
      <c r="H161" s="18"/>
      <c r="I161" s="18"/>
      <c r="J161" s="17"/>
      <c r="K161" s="17"/>
      <c r="L161" s="17"/>
    </row>
    <row r="162" spans="1:12" ht="15.75">
      <c r="A162" s="4"/>
      <c r="B162" s="3" t="s">
        <v>152</v>
      </c>
      <c r="C162" s="33" t="s">
        <v>153</v>
      </c>
      <c r="D162" s="3"/>
      <c r="E162" s="3"/>
      <c r="F162" s="3"/>
      <c r="G162" s="3"/>
      <c r="H162" s="3"/>
      <c r="I162" s="3"/>
      <c r="J162" s="13"/>
      <c r="K162" s="13"/>
      <c r="L162" s="13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.75">
      <c r="A164" s="4"/>
      <c r="B164" s="57" t="s">
        <v>77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33" customHeight="1">
      <c r="A166" s="36" t="s">
        <v>74</v>
      </c>
      <c r="B166" s="37" t="s">
        <v>75</v>
      </c>
      <c r="C166" s="58" t="s">
        <v>83</v>
      </c>
      <c r="D166" s="59"/>
      <c r="E166" s="59"/>
      <c r="F166" s="59"/>
      <c r="G166" s="59"/>
      <c r="H166" s="60"/>
      <c r="I166" s="61" t="s">
        <v>76</v>
      </c>
      <c r="J166" s="62"/>
      <c r="K166" s="62"/>
      <c r="L166" s="63"/>
    </row>
    <row r="167" spans="1:12" ht="39.75" customHeight="1">
      <c r="A167" s="41">
        <v>1</v>
      </c>
      <c r="B167" s="13" t="s">
        <v>29</v>
      </c>
      <c r="C167" s="51" t="s">
        <v>171</v>
      </c>
      <c r="D167" s="52"/>
      <c r="E167" s="52"/>
      <c r="F167" s="52"/>
      <c r="G167" s="52"/>
      <c r="H167" s="53"/>
      <c r="I167" s="54" t="s">
        <v>172</v>
      </c>
      <c r="J167" s="55"/>
      <c r="K167" s="55"/>
      <c r="L167" s="56"/>
    </row>
    <row r="168" spans="1:12" ht="39.75" customHeight="1">
      <c r="A168" s="41">
        <v>2</v>
      </c>
      <c r="B168" s="13" t="s">
        <v>30</v>
      </c>
      <c r="C168" s="51" t="s">
        <v>173</v>
      </c>
      <c r="D168" s="52"/>
      <c r="E168" s="52"/>
      <c r="F168" s="52"/>
      <c r="G168" s="52"/>
      <c r="H168" s="53"/>
      <c r="I168" s="54" t="s">
        <v>172</v>
      </c>
      <c r="J168" s="55"/>
      <c r="K168" s="55"/>
      <c r="L168" s="56"/>
    </row>
    <row r="169" spans="1:12" ht="39.75" customHeight="1">
      <c r="A169" s="41">
        <v>3</v>
      </c>
      <c r="B169" s="13" t="s">
        <v>31</v>
      </c>
      <c r="C169" s="51" t="s">
        <v>174</v>
      </c>
      <c r="D169" s="52"/>
      <c r="E169" s="52"/>
      <c r="F169" s="52"/>
      <c r="G169" s="52"/>
      <c r="H169" s="53"/>
      <c r="I169" s="54" t="s">
        <v>172</v>
      </c>
      <c r="J169" s="55"/>
      <c r="K169" s="55"/>
      <c r="L169" s="56"/>
    </row>
    <row r="170" spans="1:12" ht="39.75" customHeight="1">
      <c r="A170" s="41">
        <v>4</v>
      </c>
      <c r="B170" s="13" t="s">
        <v>28</v>
      </c>
      <c r="C170" s="51" t="s">
        <v>175</v>
      </c>
      <c r="D170" s="52"/>
      <c r="E170" s="52"/>
      <c r="F170" s="52"/>
      <c r="G170" s="52"/>
      <c r="H170" s="53"/>
      <c r="I170" s="54" t="s">
        <v>172</v>
      </c>
      <c r="J170" s="55"/>
      <c r="K170" s="55"/>
      <c r="L170" s="56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5.75">
      <c r="A173" s="4"/>
      <c r="B173" s="4"/>
      <c r="C173" s="38"/>
      <c r="D173" s="50" t="s">
        <v>78</v>
      </c>
      <c r="E173" s="50"/>
      <c r="F173" s="50"/>
      <c r="G173" s="4"/>
      <c r="H173" s="4"/>
      <c r="I173" s="4"/>
      <c r="J173" s="4"/>
      <c r="K173" s="4"/>
      <c r="L173" s="4"/>
    </row>
    <row r="174" spans="1:12" ht="15.75">
      <c r="A174" s="4"/>
      <c r="B174" s="38" t="s">
        <v>97</v>
      </c>
      <c r="C174" s="22" t="s">
        <v>81</v>
      </c>
      <c r="D174" s="4"/>
      <c r="E174" s="4"/>
      <c r="F174" s="4"/>
      <c r="G174" s="48" t="s">
        <v>98</v>
      </c>
      <c r="H174" s="48"/>
      <c r="I174" s="48"/>
      <c r="J174" s="48"/>
      <c r="K174" s="48"/>
      <c r="L174" s="4"/>
    </row>
    <row r="175" spans="1:12" ht="12.75">
      <c r="A175" s="4"/>
      <c r="B175" s="4"/>
      <c r="C175" s="49" t="s">
        <v>86</v>
      </c>
      <c r="D175" s="49"/>
      <c r="E175" s="49"/>
      <c r="F175" s="49"/>
      <c r="G175" s="23" t="s">
        <v>79</v>
      </c>
      <c r="H175" s="24"/>
      <c r="I175" s="24"/>
      <c r="J175" s="4"/>
      <c r="K175" s="4"/>
      <c r="L175" s="4"/>
    </row>
    <row r="176" spans="1:12" ht="47.25">
      <c r="A176" s="4"/>
      <c r="B176" s="39" t="s">
        <v>80</v>
      </c>
      <c r="C176" s="22" t="s">
        <v>81</v>
      </c>
      <c r="D176" s="4"/>
      <c r="E176" s="4"/>
      <c r="F176" s="4"/>
      <c r="G176" s="48" t="s">
        <v>0</v>
      </c>
      <c r="H176" s="48"/>
      <c r="I176" s="48"/>
      <c r="J176" s="48"/>
      <c r="K176" s="48"/>
      <c r="L176" s="4"/>
    </row>
    <row r="177" spans="1:12" ht="15.75">
      <c r="A177" s="4"/>
      <c r="B177" s="22"/>
      <c r="C177" s="49" t="s">
        <v>86</v>
      </c>
      <c r="D177" s="49"/>
      <c r="E177" s="49"/>
      <c r="F177" s="49"/>
      <c r="G177" s="23" t="s">
        <v>79</v>
      </c>
      <c r="H177" s="24"/>
      <c r="I177" s="24"/>
      <c r="J177" s="4"/>
      <c r="K177" s="4"/>
      <c r="L177" s="4"/>
    </row>
    <row r="178" spans="1:12" ht="15.75">
      <c r="A178" s="4"/>
      <c r="B178" s="22"/>
      <c r="C178" s="22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31.5">
      <c r="A179" s="4"/>
      <c r="B179" s="39" t="s">
        <v>168</v>
      </c>
      <c r="C179" s="22" t="s">
        <v>81</v>
      </c>
      <c r="D179" s="4"/>
      <c r="E179" s="4"/>
      <c r="F179" s="4"/>
      <c r="G179" s="48" t="s">
        <v>87</v>
      </c>
      <c r="H179" s="48"/>
      <c r="I179" s="48"/>
      <c r="J179" s="48"/>
      <c r="K179" s="48"/>
      <c r="L179" s="4"/>
    </row>
    <row r="180" spans="1:12" ht="15.75">
      <c r="A180" s="4"/>
      <c r="B180" s="22" t="s">
        <v>78</v>
      </c>
      <c r="C180" s="49" t="s">
        <v>86</v>
      </c>
      <c r="D180" s="49"/>
      <c r="E180" s="49"/>
      <c r="F180" s="49"/>
      <c r="G180" s="23" t="s">
        <v>79</v>
      </c>
      <c r="H180" s="24"/>
      <c r="I180" s="2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="4" customFormat="1" ht="15.75">
      <c r="B182" s="22"/>
    </row>
    <row r="183" spans="2:11" s="4" customFormat="1" ht="15.75">
      <c r="B183" s="22" t="s">
        <v>91</v>
      </c>
      <c r="C183" s="22" t="s">
        <v>81</v>
      </c>
      <c r="G183" s="48" t="s">
        <v>33</v>
      </c>
      <c r="H183" s="48"/>
      <c r="I183" s="48"/>
      <c r="J183" s="48"/>
      <c r="K183" s="48"/>
    </row>
    <row r="184" spans="2:9" s="4" customFormat="1" ht="15.75">
      <c r="B184" s="22" t="s">
        <v>88</v>
      </c>
      <c r="C184" s="49" t="s">
        <v>86</v>
      </c>
      <c r="D184" s="49"/>
      <c r="E184" s="49"/>
      <c r="F184" s="49"/>
      <c r="G184" s="23" t="s">
        <v>79</v>
      </c>
      <c r="H184" s="24"/>
      <c r="I184" s="24"/>
    </row>
    <row r="185" spans="2:11" s="4" customFormat="1" ht="15.75">
      <c r="B185" s="25" t="s">
        <v>177</v>
      </c>
      <c r="C185" s="22" t="s">
        <v>81</v>
      </c>
      <c r="G185" s="48" t="s">
        <v>1</v>
      </c>
      <c r="H185" s="48"/>
      <c r="I185" s="48"/>
      <c r="J185" s="48"/>
      <c r="K185" s="48"/>
    </row>
    <row r="186" spans="3:8" s="4" customFormat="1" ht="12.75">
      <c r="C186" s="26" t="s">
        <v>86</v>
      </c>
      <c r="D186" s="26"/>
      <c r="E186" s="26"/>
      <c r="F186" s="26"/>
      <c r="G186" s="23" t="s">
        <v>79</v>
      </c>
      <c r="H186" s="24"/>
    </row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 t="s">
        <v>22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</sheetData>
  <sheetProtection/>
  <mergeCells count="221">
    <mergeCell ref="G2:K2"/>
    <mergeCell ref="G3:K3"/>
    <mergeCell ref="G4:K4"/>
    <mergeCell ref="G5:H5"/>
    <mergeCell ref="I5:K5"/>
    <mergeCell ref="G6:H6"/>
    <mergeCell ref="G7:I7"/>
    <mergeCell ref="B8:L8"/>
    <mergeCell ref="B12:C12"/>
    <mergeCell ref="D12:F12"/>
    <mergeCell ref="G12:K12"/>
    <mergeCell ref="B13:C13"/>
    <mergeCell ref="D13:F13"/>
    <mergeCell ref="G13:K13"/>
    <mergeCell ref="B14:C14"/>
    <mergeCell ref="D14:F14"/>
    <mergeCell ref="G14:K14"/>
    <mergeCell ref="B15:C15"/>
    <mergeCell ref="D15:F15"/>
    <mergeCell ref="G15:K15"/>
    <mergeCell ref="B16:C16"/>
    <mergeCell ref="D16:F16"/>
    <mergeCell ref="G16:K16"/>
    <mergeCell ref="B17:C17"/>
    <mergeCell ref="D17:F17"/>
    <mergeCell ref="G17:K17"/>
    <mergeCell ref="B18:C18"/>
    <mergeCell ref="D18:F18"/>
    <mergeCell ref="G18:K18"/>
    <mergeCell ref="B25:K25"/>
    <mergeCell ref="B26:K26"/>
    <mergeCell ref="B27:L27"/>
    <mergeCell ref="B29:L29"/>
    <mergeCell ref="B21:L21"/>
    <mergeCell ref="B22:L22"/>
    <mergeCell ref="B23:K23"/>
    <mergeCell ref="B24:L24"/>
    <mergeCell ref="B35:F35"/>
    <mergeCell ref="G35:J35"/>
    <mergeCell ref="B36:F36"/>
    <mergeCell ref="G36:J36"/>
    <mergeCell ref="B31:L31"/>
    <mergeCell ref="B33:F33"/>
    <mergeCell ref="G33:J33"/>
    <mergeCell ref="B34:F34"/>
    <mergeCell ref="G34:J34"/>
    <mergeCell ref="B39:F39"/>
    <mergeCell ref="G39:J39"/>
    <mergeCell ref="B40:F40"/>
    <mergeCell ref="G40:J40"/>
    <mergeCell ref="B37:F37"/>
    <mergeCell ref="G37:J37"/>
    <mergeCell ref="B38:F38"/>
    <mergeCell ref="G38:J38"/>
    <mergeCell ref="B43:F43"/>
    <mergeCell ref="G43:J43"/>
    <mergeCell ref="B44:F44"/>
    <mergeCell ref="G44:J44"/>
    <mergeCell ref="B41:F41"/>
    <mergeCell ref="G41:J41"/>
    <mergeCell ref="B42:F42"/>
    <mergeCell ref="G42:J42"/>
    <mergeCell ref="B47:F47"/>
    <mergeCell ref="G47:J47"/>
    <mergeCell ref="B48:F48"/>
    <mergeCell ref="G48:J48"/>
    <mergeCell ref="B45:F45"/>
    <mergeCell ref="G45:J45"/>
    <mergeCell ref="B46:F46"/>
    <mergeCell ref="G46:J46"/>
    <mergeCell ref="B51:F51"/>
    <mergeCell ref="G51:J51"/>
    <mergeCell ref="B52:F52"/>
    <mergeCell ref="G52:J52"/>
    <mergeCell ref="B49:F49"/>
    <mergeCell ref="G49:J49"/>
    <mergeCell ref="B50:F50"/>
    <mergeCell ref="G50:J50"/>
    <mergeCell ref="B55:F55"/>
    <mergeCell ref="G55:J55"/>
    <mergeCell ref="B56:F56"/>
    <mergeCell ref="G56:J56"/>
    <mergeCell ref="B53:F53"/>
    <mergeCell ref="G53:J53"/>
    <mergeCell ref="B54:F54"/>
    <mergeCell ref="G54:J54"/>
    <mergeCell ref="B59:F59"/>
    <mergeCell ref="G59:J59"/>
    <mergeCell ref="B60:F60"/>
    <mergeCell ref="G60:J60"/>
    <mergeCell ref="B57:F57"/>
    <mergeCell ref="G57:J57"/>
    <mergeCell ref="B58:F58"/>
    <mergeCell ref="G58:J58"/>
    <mergeCell ref="B63:F63"/>
    <mergeCell ref="G63:J63"/>
    <mergeCell ref="B64:F64"/>
    <mergeCell ref="G64:J64"/>
    <mergeCell ref="B61:F61"/>
    <mergeCell ref="G61:J61"/>
    <mergeCell ref="B62:F62"/>
    <mergeCell ref="G62:J62"/>
    <mergeCell ref="B67:F67"/>
    <mergeCell ref="G67:J67"/>
    <mergeCell ref="B68:F68"/>
    <mergeCell ref="G68:J68"/>
    <mergeCell ref="B65:F65"/>
    <mergeCell ref="G65:J65"/>
    <mergeCell ref="B66:F66"/>
    <mergeCell ref="G66:J66"/>
    <mergeCell ref="B71:F71"/>
    <mergeCell ref="G71:J71"/>
    <mergeCell ref="B72:F72"/>
    <mergeCell ref="G72:J72"/>
    <mergeCell ref="B69:F69"/>
    <mergeCell ref="G69:J69"/>
    <mergeCell ref="B70:F70"/>
    <mergeCell ref="G70:J70"/>
    <mergeCell ref="B75:F75"/>
    <mergeCell ref="G75:J75"/>
    <mergeCell ref="B76:F76"/>
    <mergeCell ref="G76:J76"/>
    <mergeCell ref="B73:F73"/>
    <mergeCell ref="G73:J73"/>
    <mergeCell ref="B74:F74"/>
    <mergeCell ref="G74:J74"/>
    <mergeCell ref="B79:F79"/>
    <mergeCell ref="G79:J79"/>
    <mergeCell ref="B80:F80"/>
    <mergeCell ref="G80:J80"/>
    <mergeCell ref="B77:F77"/>
    <mergeCell ref="G77:J77"/>
    <mergeCell ref="B78:F78"/>
    <mergeCell ref="G78:J78"/>
    <mergeCell ref="B83:F83"/>
    <mergeCell ref="G83:J83"/>
    <mergeCell ref="B84:F84"/>
    <mergeCell ref="G84:J84"/>
    <mergeCell ref="B81:F81"/>
    <mergeCell ref="G81:J81"/>
    <mergeCell ref="B82:F82"/>
    <mergeCell ref="G82:J82"/>
    <mergeCell ref="B87:F87"/>
    <mergeCell ref="G87:J87"/>
    <mergeCell ref="B88:F88"/>
    <mergeCell ref="G88:J88"/>
    <mergeCell ref="B85:F85"/>
    <mergeCell ref="G85:J85"/>
    <mergeCell ref="B86:F86"/>
    <mergeCell ref="G86:J86"/>
    <mergeCell ref="B91:F91"/>
    <mergeCell ref="G91:J91"/>
    <mergeCell ref="B92:F92"/>
    <mergeCell ref="G92:J92"/>
    <mergeCell ref="B89:F89"/>
    <mergeCell ref="G89:J89"/>
    <mergeCell ref="B90:F90"/>
    <mergeCell ref="G90:J90"/>
    <mergeCell ref="B95:F95"/>
    <mergeCell ref="G95:J95"/>
    <mergeCell ref="B96:F96"/>
    <mergeCell ref="G96:J96"/>
    <mergeCell ref="B93:F93"/>
    <mergeCell ref="G93:J93"/>
    <mergeCell ref="B94:F94"/>
    <mergeCell ref="G94:J94"/>
    <mergeCell ref="B99:F99"/>
    <mergeCell ref="G99:J99"/>
    <mergeCell ref="B100:F100"/>
    <mergeCell ref="G100:J100"/>
    <mergeCell ref="B97:F97"/>
    <mergeCell ref="G97:J97"/>
    <mergeCell ref="B98:F98"/>
    <mergeCell ref="G98:J98"/>
    <mergeCell ref="B103:F103"/>
    <mergeCell ref="G103:J103"/>
    <mergeCell ref="B104:F104"/>
    <mergeCell ref="G104:J104"/>
    <mergeCell ref="B101:F101"/>
    <mergeCell ref="G101:J101"/>
    <mergeCell ref="B102:F102"/>
    <mergeCell ref="G102:J102"/>
    <mergeCell ref="B105:F105"/>
    <mergeCell ref="G105:J105"/>
    <mergeCell ref="B108:L108"/>
    <mergeCell ref="B110:B113"/>
    <mergeCell ref="C110:C113"/>
    <mergeCell ref="D110:F110"/>
    <mergeCell ref="G110:L110"/>
    <mergeCell ref="D111:D113"/>
    <mergeCell ref="E111:E113"/>
    <mergeCell ref="F111:F113"/>
    <mergeCell ref="G111:I111"/>
    <mergeCell ref="J111:L111"/>
    <mergeCell ref="G112:G113"/>
    <mergeCell ref="H112:H113"/>
    <mergeCell ref="I112:I113"/>
    <mergeCell ref="J112:J113"/>
    <mergeCell ref="K112:K113"/>
    <mergeCell ref="L112:L113"/>
    <mergeCell ref="C168:H168"/>
    <mergeCell ref="I168:L168"/>
    <mergeCell ref="C169:H169"/>
    <mergeCell ref="I169:L169"/>
    <mergeCell ref="B164:L164"/>
    <mergeCell ref="C166:H166"/>
    <mergeCell ref="I166:L166"/>
    <mergeCell ref="C167:H167"/>
    <mergeCell ref="I167:L167"/>
    <mergeCell ref="G176:K176"/>
    <mergeCell ref="D173:F173"/>
    <mergeCell ref="G174:K174"/>
    <mergeCell ref="C175:F175"/>
    <mergeCell ref="C170:H170"/>
    <mergeCell ref="I170:L170"/>
    <mergeCell ref="G185:K185"/>
    <mergeCell ref="G183:K183"/>
    <mergeCell ref="C184:F184"/>
    <mergeCell ref="C177:F177"/>
    <mergeCell ref="G179:K179"/>
    <mergeCell ref="C180:F180"/>
  </mergeCells>
  <hyperlinks>
    <hyperlink ref="D12" r:id="rId1" display="http://www.referent.ru/1/121733"/>
    <hyperlink ref="D15" r:id="rId2" display="http://www.referent.ru/1/122567"/>
    <hyperlink ref="D16" r:id="rId3" display="http://www.referent.ru/1/14485"/>
    <hyperlink ref="D17" r:id="rId4" display="http://www.referent.ru/1/117767"/>
  </hyperlinks>
  <printOptions/>
  <pageMargins left="0.2" right="0.2" top="0.16" bottom="0.32" header="0.16" footer="0.23"/>
  <pageSetup horizontalDpi="600" verticalDpi="600" orientation="landscape" paperSize="9" scale="49" r:id="rId5"/>
  <rowBreaks count="4" manualBreakCount="4">
    <brk id="29" max="11" man="1"/>
    <brk id="59" max="11" man="1"/>
    <brk id="106" max="11" man="1"/>
    <brk id="162" max="255" man="1"/>
  </rowBreaks>
  <colBreaks count="1" manualBreakCount="1">
    <brk id="12" max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2014-02-17T10:11:07Z</cp:lastPrinted>
  <dcterms:created xsi:type="dcterms:W3CDTF">1996-10-08T23:32:33Z</dcterms:created>
  <dcterms:modified xsi:type="dcterms:W3CDTF">2015-04-08T09:52:58Z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